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75" windowHeight="9405" activeTab="1"/>
  </bookViews>
  <sheets>
    <sheet name="Návrh RO" sheetId="1" r:id="rId1"/>
    <sheet name="Návrh RO - opravený" sheetId="5" r:id="rId2"/>
    <sheet name="RO bez investic" sheetId="4" r:id="rId3"/>
  </sheets>
  <calcPr calcId="125725"/>
</workbook>
</file>

<file path=xl/calcChain.xml><?xml version="1.0" encoding="utf-8"?>
<calcChain xmlns="http://schemas.openxmlformats.org/spreadsheetml/2006/main">
  <c r="D44" i="5"/>
  <c r="D12" s="1"/>
  <c r="I44"/>
  <c r="G24"/>
  <c r="G22"/>
  <c r="G21"/>
  <c r="G20"/>
  <c r="G16"/>
  <c r="H12"/>
  <c r="F12"/>
  <c r="E12"/>
  <c r="G11"/>
  <c r="G10"/>
  <c r="G9"/>
  <c r="G8"/>
  <c r="G7"/>
  <c r="G6"/>
  <c r="G5"/>
  <c r="G4"/>
  <c r="D181" i="4"/>
  <c r="D95" i="1"/>
  <c r="I184"/>
  <c r="I150"/>
  <c r="I142"/>
  <c r="I133"/>
  <c r="I121"/>
  <c r="I119"/>
  <c r="I113"/>
  <c r="I111"/>
  <c r="I95"/>
  <c r="I93"/>
  <c r="I91"/>
  <c r="I89"/>
  <c r="I87"/>
  <c r="I82"/>
  <c r="I78"/>
  <c r="I76"/>
  <c r="I74"/>
  <c r="I70"/>
  <c r="I67"/>
  <c r="I63"/>
  <c r="I60"/>
  <c r="I58"/>
  <c r="I55"/>
  <c r="I47"/>
  <c r="I45"/>
  <c r="I43"/>
  <c r="I40"/>
  <c r="I38"/>
  <c r="I36"/>
  <c r="D40"/>
  <c r="D43"/>
  <c r="D179" i="4"/>
  <c r="D146"/>
  <c r="D139"/>
  <c r="D131"/>
  <c r="D119"/>
  <c r="D117"/>
  <c r="D111"/>
  <c r="D109"/>
  <c r="D93"/>
  <c r="D91"/>
  <c r="D89"/>
  <c r="D87"/>
  <c r="D85"/>
  <c r="D80"/>
  <c r="D76"/>
  <c r="D74"/>
  <c r="D72"/>
  <c r="D68"/>
  <c r="D65"/>
  <c r="G64"/>
  <c r="G63"/>
  <c r="G62"/>
  <c r="G61"/>
  <c r="D61"/>
  <c r="D58"/>
  <c r="G57"/>
  <c r="G56"/>
  <c r="D56"/>
  <c r="G55"/>
  <c r="G54"/>
  <c r="G53"/>
  <c r="D53"/>
  <c r="G52"/>
  <c r="G51"/>
  <c r="G50"/>
  <c r="G49"/>
  <c r="G47"/>
  <c r="G46"/>
  <c r="G45"/>
  <c r="D45"/>
  <c r="G43"/>
  <c r="D43"/>
  <c r="G42"/>
  <c r="G41"/>
  <c r="D41"/>
  <c r="G40"/>
  <c r="G39"/>
  <c r="D39"/>
  <c r="D37"/>
  <c r="H34"/>
  <c r="F34"/>
  <c r="E34"/>
  <c r="G31"/>
  <c r="G28"/>
  <c r="G27"/>
  <c r="G26"/>
  <c r="G25"/>
  <c r="G24"/>
  <c r="G23"/>
  <c r="G21"/>
  <c r="G19"/>
  <c r="G18"/>
  <c r="G17"/>
  <c r="G16"/>
  <c r="G15"/>
  <c r="G14"/>
  <c r="G13"/>
  <c r="G12"/>
  <c r="G11"/>
  <c r="G10"/>
  <c r="G9"/>
  <c r="G8"/>
  <c r="G7"/>
  <c r="G6"/>
  <c r="G5"/>
  <c r="G4"/>
  <c r="G34" s="1"/>
  <c r="D184" i="1"/>
  <c r="D36"/>
  <c r="G12" i="5" l="1"/>
  <c r="I46"/>
  <c r="I186" i="1"/>
  <c r="D33" i="4"/>
  <c r="D34" s="1"/>
  <c r="D150" i="1"/>
  <c r="D142"/>
  <c r="D133"/>
  <c r="D121"/>
  <c r="D119"/>
  <c r="D113"/>
  <c r="D111"/>
  <c r="D93"/>
  <c r="D91"/>
  <c r="D89"/>
  <c r="D87"/>
  <c r="D82"/>
  <c r="D78"/>
  <c r="D76"/>
  <c r="D74"/>
  <c r="D70"/>
  <c r="D67"/>
  <c r="D60"/>
  <c r="D63"/>
  <c r="D58"/>
  <c r="D55"/>
  <c r="D47"/>
  <c r="D45"/>
  <c r="D38"/>
  <c r="E33"/>
  <c r="F33"/>
  <c r="H33"/>
  <c r="G51"/>
  <c r="G39"/>
  <c r="G40"/>
  <c r="G42"/>
  <c r="G45"/>
  <c r="G47"/>
  <c r="G48"/>
  <c r="G49"/>
  <c r="G52"/>
  <c r="G53"/>
  <c r="G54"/>
  <c r="G55"/>
  <c r="G56"/>
  <c r="G57"/>
  <c r="G58"/>
  <c r="G59"/>
  <c r="G63"/>
  <c r="G64"/>
  <c r="G65"/>
  <c r="G66"/>
  <c r="G38"/>
  <c r="G9"/>
  <c r="G5"/>
  <c r="G6"/>
  <c r="G7"/>
  <c r="G8"/>
  <c r="G10"/>
  <c r="G11"/>
  <c r="G12"/>
  <c r="G13"/>
  <c r="G14"/>
  <c r="G15"/>
  <c r="G16"/>
  <c r="G17"/>
  <c r="G18"/>
  <c r="G20"/>
  <c r="G22"/>
  <c r="G23"/>
  <c r="G24"/>
  <c r="G25"/>
  <c r="G26"/>
  <c r="G27"/>
  <c r="G30"/>
  <c r="G4"/>
  <c r="D186" l="1"/>
  <c r="D32" s="1"/>
  <c r="D33" s="1"/>
  <c r="G33"/>
</calcChain>
</file>

<file path=xl/sharedStrings.xml><?xml version="1.0" encoding="utf-8"?>
<sst xmlns="http://schemas.openxmlformats.org/spreadsheetml/2006/main" count="485" uniqueCount="176">
  <si>
    <t>Daň z příjmů fyzických osob ze závislé činnosti</t>
  </si>
  <si>
    <t>Daň z příjmů fyzických osob ze samostatné výdělečné činnosti</t>
  </si>
  <si>
    <t>Daň z příjmů fyzických osob z kapitálových výnosů</t>
  </si>
  <si>
    <t>Daň z příjmů právnických osob</t>
  </si>
  <si>
    <t>-</t>
  </si>
  <si>
    <t>Poplatek ze psů</t>
  </si>
  <si>
    <t>Poplatek za lázeňský a rekreační pobyt</t>
  </si>
  <si>
    <t>Poplatek za užívání veřejného prostranství</t>
  </si>
  <si>
    <t>Správní poplatky (za přihlášení k trvalému pobytu, místní šetření – kácení dřevin, rozhodnutí – uložení přípojek, sjezdy)</t>
  </si>
  <si>
    <t>Daň z nemovitosti</t>
  </si>
  <si>
    <t>Splátka půjčených prostředků od příspěvkových organizací</t>
  </si>
  <si>
    <t>Ostatní neinvestiční transfery ze státního rozpočtu (dotace od úřadu práce na pracovníky - veřejně prospěšné práce)</t>
  </si>
  <si>
    <t>Příjmy z úroků z termínovaného vkladu</t>
  </si>
  <si>
    <t>Příjmy z podílů na zisku a dividend (akcie – Chevak)</t>
  </si>
  <si>
    <t>VÝDAJE CELKEM</t>
  </si>
  <si>
    <t>Daň z přidané hodnoty</t>
  </si>
  <si>
    <t>% PLNĚNÍ k rozpočtu upravenému</t>
  </si>
  <si>
    <t>SKUTEČNOST (VYČERPÁNO)</t>
  </si>
  <si>
    <t>ROZPOČET  UPRAVENÝ</t>
  </si>
  <si>
    <t>ROZPOČET UPRAVENÝ</t>
  </si>
  <si>
    <t>SKUTEČNOST (celkem přijato)</t>
  </si>
  <si>
    <t>% PLNĚNÍ  k rozpočtu upravenému</t>
  </si>
  <si>
    <t>Neinvestiční přijaté transfery od krajů (dotace na volby do EP)</t>
  </si>
  <si>
    <t>Neinvestiční transfery od obcí  - náklady na dojíždějící žáky</t>
  </si>
  <si>
    <t>Obec Drmoul</t>
  </si>
  <si>
    <t>Rozpočet příjmů na rok 2010</t>
  </si>
  <si>
    <t>§</t>
  </si>
  <si>
    <t>položka</t>
  </si>
  <si>
    <t>0000</t>
  </si>
  <si>
    <t>Název položky</t>
  </si>
  <si>
    <t>1029</t>
  </si>
  <si>
    <t>Neinvestiční přijaté dotace ze státního rozpočtu v rámci souhrnného dotačního vztahu</t>
  </si>
  <si>
    <t xml:space="preserve">Příjmy z pronájmu pozemků  </t>
  </si>
  <si>
    <t>Příjmy z pronájmu ostatních nemovitostí a jejich částí (nájem bytu – hasičská zbrojnice) bytové hospodářství</t>
  </si>
  <si>
    <t>Příjmy z pronájmu ostatních nemovitostí a jejich částí  - sportovní zařízení</t>
  </si>
  <si>
    <t>Příjmy z poskytování služeb a výrobků  - komunální odpad</t>
  </si>
  <si>
    <t xml:space="preserve">Příjmy z úroků  </t>
  </si>
  <si>
    <t>Změna stavu krátkodobých prostředků na bankovních účtech</t>
  </si>
  <si>
    <t>CELKEM PŘÍJMY</t>
  </si>
  <si>
    <t>Rozpočet výdajů na rok 2010</t>
  </si>
  <si>
    <t>výsledek 2009 v tis.</t>
  </si>
  <si>
    <t xml:space="preserve">Příjmy z prodeje pozemků </t>
  </si>
  <si>
    <t>Příjmy z pronájmu ostatních (nebytových) nemovitostí a jejich částí  - nebytové hospodářství</t>
  </si>
  <si>
    <t>příjmy z vlastní činnosti - činnost místní správy  - věcná břemena</t>
  </si>
  <si>
    <t>příjmy z vlastní činnosti - činnost místní správy (psí známky, čísla popisná, zboží  apod)</t>
  </si>
  <si>
    <t>Investiční přijaté transfery od krajů</t>
  </si>
  <si>
    <t>název položky</t>
  </si>
  <si>
    <t>schválený rozpočet</t>
  </si>
  <si>
    <t xml:space="preserve">Opravy a udržování </t>
  </si>
  <si>
    <t xml:space="preserve">Nákup materiálu j. n. </t>
  </si>
  <si>
    <t>Nákup materiálu</t>
  </si>
  <si>
    <t xml:space="preserve">Nákup ostatních služeb </t>
  </si>
  <si>
    <t>Neinvestiční dotace obcím</t>
  </si>
  <si>
    <t xml:space="preserve">Neinvestiční příspěvky zřízeným příspěvkovým organizacím </t>
  </si>
  <si>
    <t>Budovy, haly a stavby</t>
  </si>
  <si>
    <t>Ostatní osobní výdaje</t>
  </si>
  <si>
    <t>Neinvestiční příspěvky ostatním příspěvkovým organizacím</t>
  </si>
  <si>
    <t>Pohoštění</t>
  </si>
  <si>
    <t>Platby daní a poplatků</t>
  </si>
  <si>
    <t>Ostatní služby</t>
  </si>
  <si>
    <t>Neinvestiční dotace občanským sdružením</t>
  </si>
  <si>
    <t>Studená voda</t>
  </si>
  <si>
    <t xml:space="preserve">Plyn </t>
  </si>
  <si>
    <t>Elektrická energie</t>
  </si>
  <si>
    <t>Opravy a udržování</t>
  </si>
  <si>
    <t xml:space="preserve">Budovy, haly a stavby  </t>
  </si>
  <si>
    <t>Ostatní nákupy dlouhodobého nehmotného majetku</t>
  </si>
  <si>
    <t>Nákup ostatních služeb</t>
  </si>
  <si>
    <t>Platy zaměstnanců v pracovním poměru</t>
  </si>
  <si>
    <t>Povinné pojistné na sociální zabezpečení a příspěvek na státní politiku zaměstnanosti</t>
  </si>
  <si>
    <t>Povinné pojistné na veřejné zdravotní pojištění</t>
  </si>
  <si>
    <t>Ochranné pomůcky</t>
  </si>
  <si>
    <t xml:space="preserve">Drobný hmotný dlouhodobý majetek </t>
  </si>
  <si>
    <t>Nákup materiálu jinde nezařazený</t>
  </si>
  <si>
    <t xml:space="preserve">Studená voda </t>
  </si>
  <si>
    <t xml:space="preserve">El. energie </t>
  </si>
  <si>
    <t xml:space="preserve">Školení </t>
  </si>
  <si>
    <t>Cestovné</t>
  </si>
  <si>
    <t xml:space="preserve">Umělecká díla a předměty </t>
  </si>
  <si>
    <t xml:space="preserve">Ostatní nákupy dlouhodobého nehmotného majetku  </t>
  </si>
  <si>
    <t>Ostatní neinvestiční transfery</t>
  </si>
  <si>
    <t xml:space="preserve">Ostatní platy </t>
  </si>
  <si>
    <t>Knihy, učební pomůcky a tisk</t>
  </si>
  <si>
    <t>Drobný hmotný dlouhodobý majetek</t>
  </si>
  <si>
    <t>Pohonné hmoty a maziva</t>
  </si>
  <si>
    <t>Služby telekomunikací a radiokomunikací</t>
  </si>
  <si>
    <t>Služby peněžních ústavů</t>
  </si>
  <si>
    <t>Služby školení a vzdělávání</t>
  </si>
  <si>
    <t xml:space="preserve">Nákup  materiálu </t>
  </si>
  <si>
    <t>Plyn</t>
  </si>
  <si>
    <t>El. energie</t>
  </si>
  <si>
    <t>Odměny členů zastupitelstev obcí a krajů</t>
  </si>
  <si>
    <t>Povinné pojistné na sociální zabezpečení a příspěvek na st. politiku zaměstnanosti</t>
  </si>
  <si>
    <t xml:space="preserve">Služby školení a vzdělávání </t>
  </si>
  <si>
    <t xml:space="preserve">Cestovné </t>
  </si>
  <si>
    <t xml:space="preserve">Ostatní nákupy </t>
  </si>
  <si>
    <t>Platy zaměstnanců</t>
  </si>
  <si>
    <t>Povinné poj. na sociální zabezpečení a příspěvek na st. politiku zaměstnanosti</t>
  </si>
  <si>
    <t>Ostatní povinné pojistné hrazené zaměstnavatelem</t>
  </si>
  <si>
    <t>Knihy, učební pomůcky, tisk</t>
  </si>
  <si>
    <t>Služby pošt</t>
  </si>
  <si>
    <t>Konzultační  poradenské a právní služby</t>
  </si>
  <si>
    <t>Programové vybavení</t>
  </si>
  <si>
    <t>Ostatní nákupy jinde nezařazené</t>
  </si>
  <si>
    <t xml:space="preserve">Poskytnuté neinvestiční příspěvky </t>
  </si>
  <si>
    <t>Věcné dary</t>
  </si>
  <si>
    <t>Ostatní neinvestiční dotace neziskovým a podobným organizacím</t>
  </si>
  <si>
    <t xml:space="preserve">Neinvestiční dotace obcím </t>
  </si>
  <si>
    <t>Ostatní neinvestiční dotace veřejným rozpočtům územní úrovně</t>
  </si>
  <si>
    <t xml:space="preserve">Nákup kolků </t>
  </si>
  <si>
    <t>Úhrada sankcí jiným rozpočtům</t>
  </si>
  <si>
    <t xml:space="preserve">Pohřebné </t>
  </si>
  <si>
    <t xml:space="preserve">Daň z příjmů právnických osob za obce  </t>
  </si>
  <si>
    <t>návrh rozpočtu v tis.</t>
  </si>
  <si>
    <t xml:space="preserve">Silnice  </t>
  </si>
  <si>
    <t xml:space="preserve">Ostatní záležitosti pozemních komunikací  </t>
  </si>
  <si>
    <t>Odvádění a čištění odpadních vod</t>
  </si>
  <si>
    <t>studená voda</t>
  </si>
  <si>
    <t xml:space="preserve">Základní školy   </t>
  </si>
  <si>
    <t xml:space="preserve">Činnosti knihovnické   </t>
  </si>
  <si>
    <t xml:space="preserve">Ostatní záležitosti kultury   </t>
  </si>
  <si>
    <t xml:space="preserve">Ostatní záležitosti kultury, církví a sdělovacích prostředků  </t>
  </si>
  <si>
    <t xml:space="preserve">Pořízení, zachování a obnova hodnot místního kulturního,národního a historického povědomí      </t>
  </si>
  <si>
    <t xml:space="preserve">Rozhlas a televize    </t>
  </si>
  <si>
    <t xml:space="preserve">Sportovní zařízení v majetku obce   </t>
  </si>
  <si>
    <t xml:space="preserve">Ostatní tělovýchovná činnost    </t>
  </si>
  <si>
    <t>Vyžití volného času dětí a mládeže</t>
  </si>
  <si>
    <t>opravy a udržování</t>
  </si>
  <si>
    <t xml:space="preserve">Nebytové hospodářství  </t>
  </si>
  <si>
    <t xml:space="preserve">Veřejné osvětlení    </t>
  </si>
  <si>
    <t xml:space="preserve">Územní plánování  </t>
  </si>
  <si>
    <t xml:space="preserve">Sběr a svoz nebezpečných odpadů   </t>
  </si>
  <si>
    <t xml:space="preserve">Sběr a svoz komunálních odpadů    </t>
  </si>
  <si>
    <t xml:space="preserve">Sběr a svoz ostatních odpadů (separovaných)   </t>
  </si>
  <si>
    <t xml:space="preserve">Péče o vzhled obcí a veřejnou zeleň  </t>
  </si>
  <si>
    <t xml:space="preserve">Komunální služby a územní rozvoj jinde nezařazený    </t>
  </si>
  <si>
    <t xml:space="preserve">Veřejně prospěšné práce  </t>
  </si>
  <si>
    <t>Nákup materiálu  j.n.</t>
  </si>
  <si>
    <t xml:space="preserve">Ostatní záležitosti sociálních věcí a politiky zaměstnanosti   </t>
  </si>
  <si>
    <t xml:space="preserve">Požární ochrana – dobrovolná část    </t>
  </si>
  <si>
    <t xml:space="preserve">Ostatní záležitosti požární ochrany    </t>
  </si>
  <si>
    <t xml:space="preserve">Zastupitelstva obcí     </t>
  </si>
  <si>
    <t xml:space="preserve">Činnost místní správy    </t>
  </si>
  <si>
    <t>Ostatní záležitosti lesního hospodářství</t>
  </si>
  <si>
    <t>neinvestiční příspěvky zřízeným PO</t>
  </si>
  <si>
    <t xml:space="preserve">Ostatní finanční operace   </t>
  </si>
  <si>
    <t>Provoz veřejné silniční dopravy</t>
  </si>
  <si>
    <t>Neinvestiční transfery obcím</t>
  </si>
  <si>
    <t>Odstupné zastupitelstev</t>
  </si>
  <si>
    <t>Budovy, haly, stavby</t>
  </si>
  <si>
    <t>Budovy, stavby, haly</t>
  </si>
  <si>
    <t>ostatní záležitosti lesního hospodářství</t>
  </si>
  <si>
    <t>silnice</t>
  </si>
  <si>
    <t>ostatní záležitosti pozemních komunikací</t>
  </si>
  <si>
    <t>provoz veřejné silniční dopravy</t>
  </si>
  <si>
    <t>odvádění a čištění odpadních vod</t>
  </si>
  <si>
    <t>základní školy</t>
  </si>
  <si>
    <t>činnosti knihovnické</t>
  </si>
  <si>
    <t>ostatní záležitosti kultury</t>
  </si>
  <si>
    <t xml:space="preserve">Ostatní tělovýchovná činnost </t>
  </si>
  <si>
    <t>Veřejné osvětlení</t>
  </si>
  <si>
    <t>územní plánování</t>
  </si>
  <si>
    <t>název paragrafu</t>
  </si>
  <si>
    <t>CELKEM PŘÍJMY (v tis. Kč)</t>
  </si>
  <si>
    <t>VÝDAJE CELKEM ( v tis. Kč)</t>
  </si>
  <si>
    <t>1012</t>
  </si>
  <si>
    <t>Podnikání a restrukturalizace v zemědělství</t>
  </si>
  <si>
    <t>3412</t>
  </si>
  <si>
    <t>3612</t>
  </si>
  <si>
    <t>Bytové hospodářství</t>
  </si>
  <si>
    <t>3613</t>
  </si>
  <si>
    <t>3722</t>
  </si>
  <si>
    <t>6171</t>
  </si>
  <si>
    <t>6310</t>
  </si>
  <si>
    <t>Obecné příjmy a výdaje z finančních operací</t>
  </si>
  <si>
    <t>Daňové příjmy, dotace, zapojené ezervy</t>
  </si>
</sst>
</file>

<file path=xl/styles.xml><?xml version="1.0" encoding="utf-8"?>
<styleSheet xmlns="http://schemas.openxmlformats.org/spreadsheetml/2006/main">
  <numFmts count="4">
    <numFmt numFmtId="43" formatCode="_-* #,##0.00\ _K_č_-;\-* #,##0.00\ _K_č_-;_-* &quot;-&quot;??\ _K_č_-;_-@_-"/>
    <numFmt numFmtId="164" formatCode="#,##0\ _K_č"/>
    <numFmt numFmtId="165" formatCode="_-* #,##0.000\ _K_č_-;\-* #,##0.000\ _K_č_-;_-* &quot;-&quot;???\ _K_č_-;_-@_-"/>
    <numFmt numFmtId="168" formatCode="#,##0.000\ _K_č"/>
  </numFmts>
  <fonts count="2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u/>
      <sz val="14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b/>
      <sz val="14"/>
      <color theme="8" tint="-0.499984740745262"/>
      <name val="Calibri"/>
      <family val="2"/>
      <charset val="238"/>
      <scheme val="minor"/>
    </font>
    <font>
      <b/>
      <u/>
      <sz val="14"/>
      <color theme="8" tint="-0.499984740745262"/>
      <name val="Calibri"/>
      <family val="2"/>
      <charset val="238"/>
      <scheme val="minor"/>
    </font>
    <font>
      <u/>
      <sz val="14"/>
      <color theme="8" tint="-0.499984740745262"/>
      <name val="Calibri"/>
      <family val="2"/>
      <charset val="238"/>
      <scheme val="minor"/>
    </font>
    <font>
      <b/>
      <u/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justify" vertical="center" wrapText="1" readingOrder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165" fontId="1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1" fillId="0" borderId="1" xfId="1" applyNumberFormat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0" fillId="0" borderId="0" xfId="0" applyFont="1"/>
    <xf numFmtId="164" fontId="11" fillId="0" borderId="1" xfId="1" applyNumberFormat="1" applyFont="1" applyBorder="1" applyAlignment="1">
      <alignment vertical="center" wrapText="1"/>
    </xf>
    <xf numFmtId="43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0" xfId="0" applyFont="1"/>
    <xf numFmtId="164" fontId="11" fillId="0" borderId="1" xfId="1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/>
    </xf>
    <xf numFmtId="164" fontId="22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64" fontId="21" fillId="0" borderId="0" xfId="1" applyNumberFormat="1" applyFont="1" applyAlignment="1">
      <alignment vertical="center"/>
    </xf>
    <xf numFmtId="0" fontId="20" fillId="0" borderId="3" xfId="0" applyFont="1" applyBorder="1" applyAlignment="1">
      <alignment vertical="center" wrapText="1"/>
    </xf>
    <xf numFmtId="0" fontId="21" fillId="0" borderId="2" xfId="0" applyFont="1" applyBorder="1"/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164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8" fontId="22" fillId="0" borderId="1" xfId="1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8"/>
  <sheetViews>
    <sheetView showGridLines="0" topLeftCell="A19" zoomScale="80" zoomScaleNormal="80" workbookViewId="0">
      <selection activeCell="D33" sqref="D33"/>
    </sheetView>
  </sheetViews>
  <sheetFormatPr defaultRowHeight="18.75"/>
  <cols>
    <col min="1" max="1" width="6" style="20" customWidth="1"/>
    <col min="2" max="2" width="7.85546875" style="20" customWidth="1"/>
    <col min="3" max="3" width="64.42578125" style="2" customWidth="1"/>
    <col min="4" max="4" width="11.7109375" style="4" customWidth="1"/>
    <col min="5" max="5" width="15.85546875" style="4" hidden="1" customWidth="1"/>
    <col min="6" max="6" width="19.140625" style="3" hidden="1" customWidth="1"/>
    <col min="7" max="7" width="14.5703125" style="2" hidden="1" customWidth="1"/>
    <col min="8" max="8" width="8.5703125" style="23" hidden="1" customWidth="1"/>
    <col min="9" max="9" width="14" style="64" customWidth="1"/>
  </cols>
  <sheetData>
    <row r="1" spans="1:8" ht="27.75" customHeight="1">
      <c r="A1" s="69" t="s">
        <v>24</v>
      </c>
      <c r="B1" s="69"/>
      <c r="C1" s="69"/>
      <c r="D1" s="69"/>
    </row>
    <row r="2" spans="1:8" ht="18.75" customHeight="1">
      <c r="A2" s="70" t="s">
        <v>25</v>
      </c>
      <c r="B2" s="70"/>
      <c r="C2" s="70"/>
      <c r="D2" s="70"/>
    </row>
    <row r="3" spans="1:8" ht="31.5" customHeight="1">
      <c r="A3" s="19" t="s">
        <v>26</v>
      </c>
      <c r="B3" s="19" t="s">
        <v>27</v>
      </c>
      <c r="C3" s="6" t="s">
        <v>29</v>
      </c>
      <c r="D3" s="7" t="s">
        <v>113</v>
      </c>
      <c r="E3" s="7" t="s">
        <v>19</v>
      </c>
      <c r="F3" s="8" t="s">
        <v>20</v>
      </c>
      <c r="G3" s="9" t="s">
        <v>21</v>
      </c>
      <c r="H3" s="25" t="s">
        <v>40</v>
      </c>
    </row>
    <row r="4" spans="1:8" ht="21.75" customHeight="1">
      <c r="A4" s="21" t="s">
        <v>28</v>
      </c>
      <c r="B4" s="17">
        <v>1111</v>
      </c>
      <c r="C4" s="10" t="s">
        <v>0</v>
      </c>
      <c r="D4" s="11">
        <v>1100</v>
      </c>
      <c r="E4" s="11">
        <v>1050000</v>
      </c>
      <c r="F4" s="12">
        <v>540092.79</v>
      </c>
      <c r="G4" s="13">
        <f>F4/(E4/100)</f>
        <v>51.437408571428577</v>
      </c>
      <c r="H4" s="24">
        <v>1134.7</v>
      </c>
    </row>
    <row r="5" spans="1:8" ht="21.75" customHeight="1">
      <c r="A5" s="21" t="s">
        <v>28</v>
      </c>
      <c r="B5" s="17">
        <v>1112</v>
      </c>
      <c r="C5" s="10" t="s">
        <v>1</v>
      </c>
      <c r="D5" s="11">
        <v>80</v>
      </c>
      <c r="E5" s="11">
        <v>550000</v>
      </c>
      <c r="F5" s="12">
        <v>68923.09</v>
      </c>
      <c r="G5" s="13">
        <f t="shared" ref="G5:G30" si="0">F5/(E5/100)</f>
        <v>12.531470909090908</v>
      </c>
      <c r="H5" s="24">
        <v>79</v>
      </c>
    </row>
    <row r="6" spans="1:8" ht="21.75" customHeight="1">
      <c r="A6" s="21" t="s">
        <v>28</v>
      </c>
      <c r="B6" s="17">
        <v>1113</v>
      </c>
      <c r="C6" s="10" t="s">
        <v>2</v>
      </c>
      <c r="D6" s="11">
        <v>100</v>
      </c>
      <c r="E6" s="11">
        <v>100000</v>
      </c>
      <c r="F6" s="12">
        <v>49292.69</v>
      </c>
      <c r="G6" s="13">
        <f t="shared" si="0"/>
        <v>49.29269</v>
      </c>
      <c r="H6" s="24">
        <v>106.7</v>
      </c>
    </row>
    <row r="7" spans="1:8" ht="21.75" customHeight="1">
      <c r="A7" s="21" t="s">
        <v>28</v>
      </c>
      <c r="B7" s="17">
        <v>1121</v>
      </c>
      <c r="C7" s="10" t="s">
        <v>3</v>
      </c>
      <c r="D7" s="11">
        <v>1000</v>
      </c>
      <c r="E7" s="11">
        <v>1700000</v>
      </c>
      <c r="F7" s="12">
        <v>597906.54</v>
      </c>
      <c r="G7" s="13">
        <f t="shared" si="0"/>
        <v>35.170972941176473</v>
      </c>
      <c r="H7" s="24">
        <v>1071.7</v>
      </c>
    </row>
    <row r="8" spans="1:8" ht="31.5" customHeight="1">
      <c r="A8" s="21" t="s">
        <v>28</v>
      </c>
      <c r="B8" s="17">
        <v>1122</v>
      </c>
      <c r="C8" s="14" t="s">
        <v>112</v>
      </c>
      <c r="D8" s="11">
        <v>759</v>
      </c>
      <c r="E8" s="11">
        <v>391650</v>
      </c>
      <c r="F8" s="12">
        <v>391650</v>
      </c>
      <c r="G8" s="13">
        <f>F8/(E8/100)</f>
        <v>100</v>
      </c>
      <c r="H8" s="24">
        <v>391</v>
      </c>
    </row>
    <row r="9" spans="1:8" ht="21.75" customHeight="1">
      <c r="A9" s="21" t="s">
        <v>28</v>
      </c>
      <c r="B9" s="17">
        <v>1211</v>
      </c>
      <c r="C9" s="10" t="s">
        <v>15</v>
      </c>
      <c r="D9" s="11">
        <v>2800</v>
      </c>
      <c r="E9" s="11">
        <v>2500000</v>
      </c>
      <c r="F9" s="12">
        <v>1262192.4979999999</v>
      </c>
      <c r="G9" s="13">
        <f>F9/(E9/100)</f>
        <v>50.487699919999997</v>
      </c>
      <c r="H9" s="24">
        <v>2676.45</v>
      </c>
    </row>
    <row r="10" spans="1:8" ht="21.75" customHeight="1">
      <c r="A10" s="21" t="s">
        <v>28</v>
      </c>
      <c r="B10" s="17">
        <v>1341</v>
      </c>
      <c r="C10" s="10" t="s">
        <v>5</v>
      </c>
      <c r="D10" s="11">
        <v>19</v>
      </c>
      <c r="E10" s="11">
        <v>20000</v>
      </c>
      <c r="F10" s="12">
        <v>19650</v>
      </c>
      <c r="G10" s="13">
        <f t="shared" si="0"/>
        <v>98.25</v>
      </c>
      <c r="H10" s="24">
        <v>20.7</v>
      </c>
    </row>
    <row r="11" spans="1:8" ht="21.75" customHeight="1">
      <c r="A11" s="21" t="s">
        <v>28</v>
      </c>
      <c r="B11" s="17">
        <v>1342</v>
      </c>
      <c r="C11" s="10" t="s">
        <v>6</v>
      </c>
      <c r="D11" s="11">
        <v>10</v>
      </c>
      <c r="E11" s="11">
        <v>5000</v>
      </c>
      <c r="F11" s="12">
        <v>2540</v>
      </c>
      <c r="G11" s="13">
        <f t="shared" si="0"/>
        <v>50.8</v>
      </c>
      <c r="H11" s="24">
        <v>14.3</v>
      </c>
    </row>
    <row r="12" spans="1:8" ht="21.75" customHeight="1">
      <c r="A12" s="21" t="s">
        <v>28</v>
      </c>
      <c r="B12" s="17">
        <v>1343</v>
      </c>
      <c r="C12" s="10" t="s">
        <v>7</v>
      </c>
      <c r="D12" s="11">
        <v>2</v>
      </c>
      <c r="E12" s="11">
        <v>1000</v>
      </c>
      <c r="F12" s="12">
        <v>1980</v>
      </c>
      <c r="G12" s="13">
        <f t="shared" si="0"/>
        <v>198</v>
      </c>
      <c r="H12" s="24">
        <v>2.1</v>
      </c>
    </row>
    <row r="13" spans="1:8" ht="32.25" customHeight="1">
      <c r="A13" s="21" t="s">
        <v>28</v>
      </c>
      <c r="B13" s="17">
        <v>1361</v>
      </c>
      <c r="C13" s="10" t="s">
        <v>8</v>
      </c>
      <c r="D13" s="11">
        <v>10</v>
      </c>
      <c r="E13" s="11">
        <v>10000</v>
      </c>
      <c r="F13" s="12">
        <v>5060</v>
      </c>
      <c r="G13" s="13">
        <f t="shared" si="0"/>
        <v>50.6</v>
      </c>
      <c r="H13" s="24">
        <v>11.9</v>
      </c>
    </row>
    <row r="14" spans="1:8" ht="21.75" customHeight="1">
      <c r="A14" s="21" t="s">
        <v>28</v>
      </c>
      <c r="B14" s="17">
        <v>1511</v>
      </c>
      <c r="C14" s="10" t="s">
        <v>9</v>
      </c>
      <c r="D14" s="11">
        <v>350</v>
      </c>
      <c r="E14" s="11">
        <v>150000</v>
      </c>
      <c r="F14" s="12">
        <v>141748.39000000001</v>
      </c>
      <c r="G14" s="13">
        <f t="shared" si="0"/>
        <v>94.498926666666677</v>
      </c>
      <c r="H14" s="24">
        <v>190.8</v>
      </c>
    </row>
    <row r="15" spans="1:8" ht="21.75" customHeight="1">
      <c r="A15" s="21" t="s">
        <v>30</v>
      </c>
      <c r="B15" s="17">
        <v>2451</v>
      </c>
      <c r="C15" s="10" t="s">
        <v>10</v>
      </c>
      <c r="D15" s="11">
        <v>360</v>
      </c>
      <c r="E15" s="11">
        <v>180000</v>
      </c>
      <c r="F15" s="12">
        <v>0</v>
      </c>
      <c r="G15" s="13">
        <f t="shared" si="0"/>
        <v>0</v>
      </c>
      <c r="H15" s="24">
        <v>0</v>
      </c>
    </row>
    <row r="16" spans="1:8" ht="39.75" customHeight="1">
      <c r="A16" s="21"/>
      <c r="B16" s="18">
        <v>4112</v>
      </c>
      <c r="C16" s="10" t="s">
        <v>31</v>
      </c>
      <c r="D16" s="22">
        <v>315.16199999999998</v>
      </c>
      <c r="E16" s="11">
        <v>107562</v>
      </c>
      <c r="F16" s="12">
        <v>59046</v>
      </c>
      <c r="G16" s="13">
        <f t="shared" si="0"/>
        <v>54.894851341551856</v>
      </c>
      <c r="H16" s="24">
        <v>107.56</v>
      </c>
    </row>
    <row r="17" spans="1:8" ht="36.75" customHeight="1">
      <c r="A17" s="21"/>
      <c r="B17" s="17">
        <v>4116</v>
      </c>
      <c r="C17" s="10" t="s">
        <v>11</v>
      </c>
      <c r="D17" s="11"/>
      <c r="E17" s="11">
        <v>90195</v>
      </c>
      <c r="F17" s="12">
        <v>90195</v>
      </c>
      <c r="G17" s="13">
        <f t="shared" si="0"/>
        <v>100</v>
      </c>
      <c r="H17" s="24">
        <v>742.57</v>
      </c>
    </row>
    <row r="18" spans="1:8" ht="21.75" customHeight="1">
      <c r="A18" s="21"/>
      <c r="B18" s="17"/>
      <c r="C18" s="10" t="s">
        <v>23</v>
      </c>
      <c r="D18" s="11"/>
      <c r="E18" s="11">
        <v>57044</v>
      </c>
      <c r="F18" s="12">
        <v>57044</v>
      </c>
      <c r="G18" s="13">
        <f t="shared" si="0"/>
        <v>99.999999999999986</v>
      </c>
      <c r="H18" s="24"/>
    </row>
    <row r="19" spans="1:8" ht="21.75" customHeight="1">
      <c r="A19" s="21"/>
      <c r="B19" s="17"/>
      <c r="C19" s="10" t="s">
        <v>45</v>
      </c>
      <c r="D19" s="11"/>
      <c r="E19" s="11">
        <v>386616</v>
      </c>
      <c r="F19" s="12">
        <v>386616</v>
      </c>
      <c r="G19" s="13"/>
      <c r="H19" s="24"/>
    </row>
    <row r="20" spans="1:8" ht="21.75" customHeight="1">
      <c r="A20" s="17">
        <v>1012</v>
      </c>
      <c r="B20" s="17">
        <v>2131</v>
      </c>
      <c r="C20" s="10" t="s">
        <v>32</v>
      </c>
      <c r="D20" s="11">
        <v>20</v>
      </c>
      <c r="E20" s="11">
        <v>33000</v>
      </c>
      <c r="F20" s="12">
        <v>28607</v>
      </c>
      <c r="G20" s="13">
        <f t="shared" si="0"/>
        <v>86.687878787878788</v>
      </c>
      <c r="H20" s="24">
        <v>42.9</v>
      </c>
    </row>
    <row r="21" spans="1:8" ht="21.75" customHeight="1">
      <c r="A21" s="17"/>
      <c r="B21" s="17"/>
      <c r="C21" s="10" t="s">
        <v>41</v>
      </c>
      <c r="D21" s="11"/>
      <c r="E21" s="11">
        <v>0</v>
      </c>
      <c r="F21" s="12">
        <v>62400</v>
      </c>
      <c r="G21" s="13"/>
      <c r="H21" s="24"/>
    </row>
    <row r="22" spans="1:8" ht="21.75" customHeight="1">
      <c r="A22" s="17">
        <v>3722</v>
      </c>
      <c r="B22" s="17">
        <v>2111</v>
      </c>
      <c r="C22" s="10" t="s">
        <v>35</v>
      </c>
      <c r="D22" s="11">
        <v>450</v>
      </c>
      <c r="E22" s="11">
        <v>3000</v>
      </c>
      <c r="F22" s="12">
        <v>12425.26</v>
      </c>
      <c r="G22" s="13">
        <f t="shared" si="0"/>
        <v>414.17533333333336</v>
      </c>
      <c r="H22" s="24">
        <v>371.48</v>
      </c>
    </row>
    <row r="23" spans="1:8" ht="21.75" customHeight="1">
      <c r="A23" s="17">
        <v>3412</v>
      </c>
      <c r="B23" s="17">
        <v>2132</v>
      </c>
      <c r="C23" s="10" t="s">
        <v>34</v>
      </c>
      <c r="D23" s="11">
        <v>250</v>
      </c>
      <c r="E23" s="11">
        <v>250000</v>
      </c>
      <c r="F23" s="12">
        <v>250000</v>
      </c>
      <c r="G23" s="13">
        <f t="shared" si="0"/>
        <v>100</v>
      </c>
      <c r="H23" s="24">
        <v>250</v>
      </c>
    </row>
    <row r="24" spans="1:8" ht="36.75" customHeight="1">
      <c r="A24" s="17">
        <v>3612</v>
      </c>
      <c r="B24" s="17">
        <v>2132</v>
      </c>
      <c r="C24" s="15" t="s">
        <v>33</v>
      </c>
      <c r="D24" s="11">
        <v>16</v>
      </c>
      <c r="E24" s="11">
        <v>16000</v>
      </c>
      <c r="F24" s="12">
        <v>8490</v>
      </c>
      <c r="G24" s="13">
        <f t="shared" si="0"/>
        <v>53.0625</v>
      </c>
      <c r="H24" s="24">
        <v>16.98</v>
      </c>
    </row>
    <row r="25" spans="1:8" ht="32.25" customHeight="1">
      <c r="A25" s="17">
        <v>3613</v>
      </c>
      <c r="B25" s="17">
        <v>2132</v>
      </c>
      <c r="C25" s="10" t="s">
        <v>42</v>
      </c>
      <c r="D25" s="11">
        <v>100</v>
      </c>
      <c r="E25" s="11">
        <v>110000</v>
      </c>
      <c r="F25" s="12">
        <v>49343</v>
      </c>
      <c r="G25" s="13">
        <f t="shared" si="0"/>
        <v>44.857272727272729</v>
      </c>
      <c r="H25" s="24">
        <v>108.8</v>
      </c>
    </row>
    <row r="26" spans="1:8" ht="21.75" customHeight="1">
      <c r="A26" s="17">
        <v>6171</v>
      </c>
      <c r="B26" s="17">
        <v>2141</v>
      </c>
      <c r="C26" s="10" t="s">
        <v>36</v>
      </c>
      <c r="D26" s="11">
        <v>30</v>
      </c>
      <c r="E26" s="11">
        <v>20000</v>
      </c>
      <c r="F26" s="12">
        <v>17757.37</v>
      </c>
      <c r="G26" s="13">
        <f t="shared" si="0"/>
        <v>88.786850000000001</v>
      </c>
      <c r="H26" s="24">
        <v>39.65</v>
      </c>
    </row>
    <row r="27" spans="1:8" ht="21.75" customHeight="1">
      <c r="A27" s="17">
        <v>6171</v>
      </c>
      <c r="B27" s="17">
        <v>2142</v>
      </c>
      <c r="C27" s="10" t="s">
        <v>13</v>
      </c>
      <c r="D27" s="11">
        <v>5</v>
      </c>
      <c r="E27" s="11">
        <v>5000</v>
      </c>
      <c r="F27" s="12">
        <v>5346</v>
      </c>
      <c r="G27" s="13">
        <f t="shared" si="0"/>
        <v>106.92</v>
      </c>
      <c r="H27" s="24">
        <v>5.3</v>
      </c>
    </row>
    <row r="28" spans="1:8" ht="31.5" customHeight="1">
      <c r="A28" s="17">
        <v>6171</v>
      </c>
      <c r="B28" s="17">
        <v>2112</v>
      </c>
      <c r="C28" s="10" t="s">
        <v>44</v>
      </c>
      <c r="D28" s="11">
        <v>30</v>
      </c>
      <c r="E28" s="11"/>
      <c r="F28" s="12">
        <v>11325</v>
      </c>
      <c r="G28" s="13"/>
      <c r="H28" s="24">
        <v>39</v>
      </c>
    </row>
    <row r="29" spans="1:8" ht="21.75" customHeight="1">
      <c r="A29" s="17">
        <v>6171</v>
      </c>
      <c r="B29" s="17">
        <v>2119</v>
      </c>
      <c r="C29" s="10" t="s">
        <v>43</v>
      </c>
      <c r="D29" s="11">
        <v>5</v>
      </c>
      <c r="E29" s="11"/>
      <c r="F29" s="12"/>
      <c r="G29" s="13"/>
      <c r="H29" s="24">
        <v>5</v>
      </c>
    </row>
    <row r="30" spans="1:8" ht="21.75" customHeight="1">
      <c r="A30" s="17">
        <v>6310</v>
      </c>
      <c r="B30" s="17">
        <v>2141</v>
      </c>
      <c r="C30" s="10" t="s">
        <v>12</v>
      </c>
      <c r="D30" s="11">
        <v>10</v>
      </c>
      <c r="E30" s="11">
        <v>10000</v>
      </c>
      <c r="F30" s="12">
        <v>11327.31</v>
      </c>
      <c r="G30" s="13">
        <f t="shared" si="0"/>
        <v>113.2731</v>
      </c>
      <c r="H30" s="24">
        <v>11.7</v>
      </c>
    </row>
    <row r="31" spans="1:8" ht="21.75" customHeight="1">
      <c r="A31" s="17">
        <v>6310</v>
      </c>
      <c r="B31" s="17">
        <v>2142</v>
      </c>
      <c r="C31" s="10" t="s">
        <v>13</v>
      </c>
      <c r="D31" s="11">
        <v>5</v>
      </c>
      <c r="E31" s="11">
        <v>5000</v>
      </c>
      <c r="F31" s="12" t="s">
        <v>4</v>
      </c>
      <c r="G31" s="13"/>
      <c r="H31" s="24">
        <v>5.56</v>
      </c>
    </row>
    <row r="32" spans="1:8" ht="21.75" customHeight="1">
      <c r="A32" s="21" t="s">
        <v>28</v>
      </c>
      <c r="B32" s="17">
        <v>8115</v>
      </c>
      <c r="C32" s="10" t="s">
        <v>37</v>
      </c>
      <c r="D32" s="11">
        <f>-(SUM(D4:D31)-D186)</f>
        <v>5101.0859999999993</v>
      </c>
      <c r="E32" s="11"/>
      <c r="F32" s="12"/>
      <c r="G32" s="13"/>
      <c r="H32" s="24"/>
    </row>
    <row r="33" spans="1:9" ht="21.75" customHeight="1">
      <c r="A33" s="17"/>
      <c r="B33" s="17"/>
      <c r="C33" s="16" t="s">
        <v>38</v>
      </c>
      <c r="D33" s="62">
        <f>SUM(D4:D32)</f>
        <v>12927.248</v>
      </c>
      <c r="E33" s="11">
        <f t="shared" ref="E33:H33" si="1">SUM(E4:E31)</f>
        <v>7751067</v>
      </c>
      <c r="F33" s="11">
        <f t="shared" si="1"/>
        <v>4130957.9380000001</v>
      </c>
      <c r="G33" s="11">
        <f t="shared" si="1"/>
        <v>2053.7269551983991</v>
      </c>
      <c r="H33" s="11">
        <f t="shared" si="1"/>
        <v>7445.85</v>
      </c>
    </row>
    <row r="34" spans="1:9" ht="66.75" customHeight="1">
      <c r="C34" s="1" t="s">
        <v>39</v>
      </c>
      <c r="I34" s="66"/>
    </row>
    <row r="35" spans="1:9" ht="39" customHeight="1">
      <c r="A35" s="16" t="s">
        <v>26</v>
      </c>
      <c r="B35" s="16" t="s">
        <v>27</v>
      </c>
      <c r="C35" s="16" t="s">
        <v>46</v>
      </c>
      <c r="D35" s="16" t="s">
        <v>47</v>
      </c>
      <c r="E35" s="30" t="s">
        <v>18</v>
      </c>
      <c r="F35" s="31" t="s">
        <v>17</v>
      </c>
      <c r="G35" s="16" t="s">
        <v>16</v>
      </c>
      <c r="H35" s="32" t="s">
        <v>40</v>
      </c>
      <c r="I35" s="66"/>
    </row>
    <row r="36" spans="1:9" s="46" customFormat="1" ht="27" customHeight="1">
      <c r="A36" s="71" t="s">
        <v>143</v>
      </c>
      <c r="B36" s="72"/>
      <c r="C36" s="73"/>
      <c r="D36" s="56">
        <f>SUM(D37)</f>
        <v>760</v>
      </c>
      <c r="E36" s="42"/>
      <c r="F36" s="43"/>
      <c r="G36" s="44"/>
      <c r="H36" s="45"/>
      <c r="I36" s="65">
        <f>SUM(D37)</f>
        <v>760</v>
      </c>
    </row>
    <row r="37" spans="1:9" s="41" customFormat="1" ht="15" customHeight="1">
      <c r="A37" s="10">
        <v>1039</v>
      </c>
      <c r="B37" s="10">
        <v>5331</v>
      </c>
      <c r="C37" s="10" t="s">
        <v>144</v>
      </c>
      <c r="D37" s="57">
        <v>760</v>
      </c>
      <c r="E37" s="38"/>
      <c r="F37" s="39"/>
      <c r="G37" s="10"/>
      <c r="H37" s="40"/>
      <c r="I37" s="65"/>
    </row>
    <row r="38" spans="1:9" s="46" customFormat="1" ht="28.5" customHeight="1">
      <c r="A38" s="74" t="s">
        <v>114</v>
      </c>
      <c r="B38" s="75"/>
      <c r="C38" s="76"/>
      <c r="D38" s="58">
        <f>SUM(D39)</f>
        <v>2000</v>
      </c>
      <c r="E38" s="47">
        <v>500000</v>
      </c>
      <c r="F38" s="48">
        <v>0</v>
      </c>
      <c r="G38" s="49">
        <f t="shared" ref="G38:G66" si="2">F38/(E38/100)</f>
        <v>0</v>
      </c>
      <c r="H38" s="50"/>
      <c r="I38" s="65">
        <f>SUM(D39)</f>
        <v>2000</v>
      </c>
    </row>
    <row r="39" spans="1:9" ht="21.75" customHeight="1">
      <c r="A39" s="26">
        <v>2212</v>
      </c>
      <c r="B39" s="26">
        <v>5171</v>
      </c>
      <c r="C39" s="27" t="s">
        <v>48</v>
      </c>
      <c r="D39" s="57">
        <v>2000</v>
      </c>
      <c r="E39" s="11">
        <v>10000</v>
      </c>
      <c r="F39" s="12">
        <v>1040</v>
      </c>
      <c r="G39" s="13">
        <f t="shared" si="2"/>
        <v>10.4</v>
      </c>
      <c r="H39" s="24">
        <v>317.70999999999998</v>
      </c>
      <c r="I39" s="65"/>
    </row>
    <row r="40" spans="1:9" s="46" customFormat="1" ht="24.75" customHeight="1">
      <c r="A40" s="74" t="s">
        <v>115</v>
      </c>
      <c r="B40" s="75"/>
      <c r="C40" s="76"/>
      <c r="D40" s="58">
        <f>SUM(D41:D42)</f>
        <v>370</v>
      </c>
      <c r="E40" s="47">
        <v>10000</v>
      </c>
      <c r="F40" s="48">
        <v>0</v>
      </c>
      <c r="G40" s="49">
        <f t="shared" si="2"/>
        <v>0</v>
      </c>
      <c r="H40" s="50"/>
      <c r="I40" s="65">
        <f>SUM(D41:D42)</f>
        <v>370</v>
      </c>
    </row>
    <row r="41" spans="1:9" s="46" customFormat="1" ht="24.75" customHeight="1">
      <c r="A41" s="55">
        <v>2219</v>
      </c>
      <c r="B41" s="55">
        <v>5139</v>
      </c>
      <c r="C41" s="54" t="s">
        <v>49</v>
      </c>
      <c r="D41" s="57">
        <v>20</v>
      </c>
      <c r="E41" s="47"/>
      <c r="F41" s="48"/>
      <c r="G41" s="49"/>
      <c r="H41" s="50"/>
      <c r="I41" s="65"/>
    </row>
    <row r="42" spans="1:9" ht="21.75" customHeight="1">
      <c r="A42" s="26">
        <v>2219</v>
      </c>
      <c r="B42" s="26">
        <v>6121</v>
      </c>
      <c r="C42" s="54" t="s">
        <v>149</v>
      </c>
      <c r="D42" s="57">
        <v>350</v>
      </c>
      <c r="E42" s="11">
        <v>11562</v>
      </c>
      <c r="F42" s="12">
        <v>8929</v>
      </c>
      <c r="G42" s="13">
        <f t="shared" si="2"/>
        <v>77.227123335063141</v>
      </c>
      <c r="H42" s="24">
        <v>20</v>
      </c>
      <c r="I42" s="65"/>
    </row>
    <row r="43" spans="1:9" ht="21.75" customHeight="1">
      <c r="A43" s="77" t="s">
        <v>146</v>
      </c>
      <c r="B43" s="78"/>
      <c r="C43" s="79"/>
      <c r="D43" s="61">
        <f>SUM(D44)</f>
        <v>101.248</v>
      </c>
      <c r="E43" s="11"/>
      <c r="F43" s="12"/>
      <c r="G43" s="13"/>
      <c r="H43" s="24"/>
      <c r="I43" s="65">
        <f>SUM(D44)</f>
        <v>101.248</v>
      </c>
    </row>
    <row r="44" spans="1:9" ht="21.75" customHeight="1">
      <c r="A44" s="55">
        <v>2221</v>
      </c>
      <c r="B44" s="55">
        <v>5321</v>
      </c>
      <c r="C44" s="35" t="s">
        <v>147</v>
      </c>
      <c r="D44" s="57">
        <v>101.248</v>
      </c>
      <c r="E44" s="11"/>
      <c r="F44" s="12"/>
      <c r="G44" s="13"/>
      <c r="H44" s="24"/>
      <c r="I44" s="65"/>
    </row>
    <row r="45" spans="1:9" s="46" customFormat="1" ht="23.25" customHeight="1">
      <c r="A45" s="74" t="s">
        <v>116</v>
      </c>
      <c r="B45" s="75"/>
      <c r="C45" s="76"/>
      <c r="D45" s="58">
        <f>SUM(D46)</f>
        <v>3</v>
      </c>
      <c r="E45" s="47">
        <v>1220000</v>
      </c>
      <c r="F45" s="48">
        <v>694674.07</v>
      </c>
      <c r="G45" s="49">
        <f t="shared" si="2"/>
        <v>56.9404975409836</v>
      </c>
      <c r="H45" s="50"/>
      <c r="I45" s="65">
        <f>SUM(D46)</f>
        <v>3</v>
      </c>
    </row>
    <row r="46" spans="1:9" s="37" customFormat="1" ht="23.25" customHeight="1">
      <c r="A46" s="54">
        <v>2321</v>
      </c>
      <c r="B46" s="54">
        <v>5151</v>
      </c>
      <c r="C46" s="35" t="s">
        <v>117</v>
      </c>
      <c r="D46" s="57">
        <v>3</v>
      </c>
      <c r="E46" s="11"/>
      <c r="F46" s="12"/>
      <c r="G46" s="13"/>
      <c r="H46" s="36"/>
      <c r="I46" s="65"/>
    </row>
    <row r="47" spans="1:9" s="46" customFormat="1" ht="21.75" customHeight="1">
      <c r="A47" s="74" t="s">
        <v>118</v>
      </c>
      <c r="B47" s="75"/>
      <c r="C47" s="76"/>
      <c r="D47" s="58">
        <f>SUM(D48:D54)</f>
        <v>970</v>
      </c>
      <c r="E47" s="47">
        <v>3000</v>
      </c>
      <c r="F47" s="48">
        <v>0</v>
      </c>
      <c r="G47" s="49">
        <f t="shared" si="2"/>
        <v>0</v>
      </c>
      <c r="H47" s="50"/>
      <c r="I47" s="65">
        <f>SUM(D48:D53)</f>
        <v>970</v>
      </c>
    </row>
    <row r="48" spans="1:9" ht="21.75" customHeight="1">
      <c r="A48" s="26">
        <v>3113</v>
      </c>
      <c r="B48" s="26">
        <v>5139</v>
      </c>
      <c r="C48" s="27" t="s">
        <v>50</v>
      </c>
      <c r="D48" s="57">
        <v>10</v>
      </c>
      <c r="E48" s="11">
        <v>63000</v>
      </c>
      <c r="F48" s="12">
        <v>0</v>
      </c>
      <c r="G48" s="13">
        <f t="shared" si="2"/>
        <v>0</v>
      </c>
      <c r="H48" s="24">
        <v>8.1</v>
      </c>
      <c r="I48" s="65"/>
    </row>
    <row r="49" spans="1:9" ht="21.75" customHeight="1">
      <c r="A49" s="26"/>
      <c r="B49" s="26">
        <v>5169</v>
      </c>
      <c r="C49" s="27" t="s">
        <v>51</v>
      </c>
      <c r="D49" s="57">
        <v>50</v>
      </c>
      <c r="E49" s="11">
        <v>6000</v>
      </c>
      <c r="F49" s="12">
        <v>2880</v>
      </c>
      <c r="G49" s="13">
        <f t="shared" si="2"/>
        <v>48</v>
      </c>
      <c r="H49" s="24">
        <v>2.7</v>
      </c>
      <c r="I49" s="65"/>
    </row>
    <row r="50" spans="1:9" ht="23.25" customHeight="1">
      <c r="A50" s="26"/>
      <c r="B50" s="26">
        <v>5171</v>
      </c>
      <c r="C50" s="27" t="s">
        <v>48</v>
      </c>
      <c r="D50" s="57">
        <v>100</v>
      </c>
      <c r="E50" s="11"/>
      <c r="F50" s="12"/>
      <c r="G50" s="13"/>
      <c r="H50" s="24">
        <v>113</v>
      </c>
      <c r="I50" s="65"/>
    </row>
    <row r="51" spans="1:9" ht="31.5" customHeight="1">
      <c r="A51" s="26"/>
      <c r="B51" s="26">
        <v>5321</v>
      </c>
      <c r="C51" s="27" t="s">
        <v>52</v>
      </c>
      <c r="D51" s="57">
        <v>10</v>
      </c>
      <c r="E51" s="11">
        <v>162044</v>
      </c>
      <c r="F51" s="12">
        <v>10006</v>
      </c>
      <c r="G51" s="13">
        <f t="shared" si="2"/>
        <v>6.1748660857544859</v>
      </c>
      <c r="H51" s="24"/>
      <c r="I51" s="65"/>
    </row>
    <row r="52" spans="1:9" ht="21.75" customHeight="1">
      <c r="A52" s="26"/>
      <c r="B52" s="26">
        <v>5331</v>
      </c>
      <c r="C52" s="27" t="s">
        <v>53</v>
      </c>
      <c r="D52" s="57">
        <v>800</v>
      </c>
      <c r="E52" s="11">
        <v>782000</v>
      </c>
      <c r="F52" s="12">
        <v>9602.5</v>
      </c>
      <c r="G52" s="13">
        <f t="shared" si="2"/>
        <v>1.2279411764705883</v>
      </c>
      <c r="H52" s="24">
        <v>730</v>
      </c>
      <c r="I52" s="65"/>
    </row>
    <row r="53" spans="1:9" ht="21.75" customHeight="1">
      <c r="A53" s="26"/>
      <c r="B53" s="26">
        <v>6121</v>
      </c>
      <c r="C53" s="27" t="s">
        <v>54</v>
      </c>
      <c r="D53" s="57">
        <v>0</v>
      </c>
      <c r="E53" s="11">
        <v>350000</v>
      </c>
      <c r="F53" s="12">
        <v>350000</v>
      </c>
      <c r="G53" s="13">
        <f t="shared" si="2"/>
        <v>100</v>
      </c>
      <c r="H53" s="24">
        <v>38</v>
      </c>
      <c r="I53" s="65"/>
    </row>
    <row r="54" spans="1:9" ht="21.75" customHeight="1">
      <c r="A54" s="26"/>
      <c r="B54" s="26"/>
      <c r="C54" s="27"/>
      <c r="D54" s="57"/>
      <c r="E54" s="11">
        <v>62000</v>
      </c>
      <c r="F54" s="12">
        <v>5715</v>
      </c>
      <c r="G54" s="13">
        <f t="shared" si="2"/>
        <v>9.2177419354838701</v>
      </c>
      <c r="H54" s="24"/>
      <c r="I54" s="65"/>
    </row>
    <row r="55" spans="1:9" s="46" customFormat="1" ht="21.75" customHeight="1">
      <c r="A55" s="74" t="s">
        <v>119</v>
      </c>
      <c r="B55" s="75"/>
      <c r="C55" s="76"/>
      <c r="D55" s="58">
        <f>SUM(D56:D57)</f>
        <v>10</v>
      </c>
      <c r="E55" s="47">
        <v>410000</v>
      </c>
      <c r="F55" s="48">
        <v>93440.8</v>
      </c>
      <c r="G55" s="49">
        <f t="shared" si="2"/>
        <v>22.790439024390245</v>
      </c>
      <c r="H55" s="50"/>
      <c r="I55" s="67">
        <f>SUM(D56:D57)</f>
        <v>10</v>
      </c>
    </row>
    <row r="56" spans="1:9" ht="21.75" customHeight="1">
      <c r="A56" s="26">
        <v>3314</v>
      </c>
      <c r="B56" s="26">
        <v>5021</v>
      </c>
      <c r="C56" s="27" t="s">
        <v>55</v>
      </c>
      <c r="D56" s="57">
        <v>5</v>
      </c>
      <c r="E56" s="11">
        <v>276616</v>
      </c>
      <c r="F56" s="12">
        <v>0</v>
      </c>
      <c r="G56" s="13">
        <f t="shared" si="2"/>
        <v>0</v>
      </c>
      <c r="H56" s="24">
        <v>5</v>
      </c>
      <c r="I56" s="65"/>
    </row>
    <row r="57" spans="1:9" ht="22.5" customHeight="1">
      <c r="A57" s="26"/>
      <c r="B57" s="26">
        <v>5339</v>
      </c>
      <c r="C57" s="27" t="s">
        <v>56</v>
      </c>
      <c r="D57" s="57">
        <v>5</v>
      </c>
      <c r="E57" s="11">
        <v>1266000</v>
      </c>
      <c r="F57" s="12">
        <v>549883.21</v>
      </c>
      <c r="G57" s="13">
        <f t="shared" si="2"/>
        <v>43.434692733017371</v>
      </c>
      <c r="H57" s="24">
        <v>5</v>
      </c>
      <c r="I57" s="65"/>
    </row>
    <row r="58" spans="1:9" s="46" customFormat="1" ht="21.75" customHeight="1">
      <c r="A58" s="74" t="s">
        <v>120</v>
      </c>
      <c r="B58" s="75"/>
      <c r="C58" s="76"/>
      <c r="D58" s="58">
        <f>SUM(D59)</f>
        <v>3</v>
      </c>
      <c r="E58" s="47">
        <v>40000</v>
      </c>
      <c r="F58" s="48">
        <v>15491</v>
      </c>
      <c r="G58" s="49">
        <f t="shared" si="2"/>
        <v>38.727499999999999</v>
      </c>
      <c r="H58" s="50"/>
      <c r="I58" s="65">
        <f>SUM(D59)</f>
        <v>3</v>
      </c>
    </row>
    <row r="59" spans="1:9" ht="21.75" customHeight="1">
      <c r="A59" s="26">
        <v>3319</v>
      </c>
      <c r="B59" s="26">
        <v>5021</v>
      </c>
      <c r="C59" s="27" t="s">
        <v>55</v>
      </c>
      <c r="D59" s="57">
        <v>3</v>
      </c>
      <c r="E59" s="11">
        <v>320000</v>
      </c>
      <c r="F59" s="12">
        <v>192749</v>
      </c>
      <c r="G59" s="13">
        <f t="shared" si="2"/>
        <v>60.2340625</v>
      </c>
      <c r="H59" s="24"/>
      <c r="I59" s="65"/>
    </row>
    <row r="60" spans="1:9" s="46" customFormat="1" ht="21.75" customHeight="1">
      <c r="A60" s="77" t="s">
        <v>122</v>
      </c>
      <c r="B60" s="78"/>
      <c r="C60" s="79"/>
      <c r="D60" s="58">
        <f>SUM(D61:D62)</f>
        <v>36</v>
      </c>
      <c r="E60" s="47"/>
      <c r="F60" s="48"/>
      <c r="G60" s="49"/>
      <c r="H60" s="50"/>
      <c r="I60" s="65">
        <f>SUM(D61:D62)</f>
        <v>36</v>
      </c>
    </row>
    <row r="61" spans="1:9" ht="16.5" customHeight="1">
      <c r="A61" s="26">
        <v>3326</v>
      </c>
      <c r="B61" s="26">
        <v>5021</v>
      </c>
      <c r="C61" s="27" t="s">
        <v>55</v>
      </c>
      <c r="D61" s="57">
        <v>6</v>
      </c>
      <c r="E61" s="11"/>
      <c r="F61" s="12"/>
      <c r="G61" s="13"/>
      <c r="H61" s="24"/>
      <c r="I61" s="65"/>
    </row>
    <row r="62" spans="1:9" ht="15.75" customHeight="1">
      <c r="A62" s="26"/>
      <c r="B62" s="26">
        <v>5171</v>
      </c>
      <c r="C62" s="27" t="s">
        <v>48</v>
      </c>
      <c r="D62" s="57">
        <v>30</v>
      </c>
      <c r="E62" s="11"/>
      <c r="F62" s="12"/>
      <c r="G62" s="13"/>
      <c r="H62" s="24">
        <v>477.18</v>
      </c>
      <c r="I62" s="65"/>
    </row>
    <row r="63" spans="1:9" s="46" customFormat="1" ht="23.25" customHeight="1">
      <c r="A63" s="74" t="s">
        <v>121</v>
      </c>
      <c r="B63" s="75"/>
      <c r="C63" s="76"/>
      <c r="D63" s="58">
        <f>SUM(D64:D66)</f>
        <v>100</v>
      </c>
      <c r="E63" s="47">
        <v>477000</v>
      </c>
      <c r="F63" s="48">
        <v>56461</v>
      </c>
      <c r="G63" s="49">
        <f t="shared" si="2"/>
        <v>11.836687631027253</v>
      </c>
      <c r="H63" s="50"/>
      <c r="I63" s="65">
        <f>SUM(D64:D66)</f>
        <v>100</v>
      </c>
    </row>
    <row r="64" spans="1:9" ht="21.75" customHeight="1">
      <c r="A64" s="26">
        <v>3399</v>
      </c>
      <c r="B64" s="26">
        <v>5139</v>
      </c>
      <c r="C64" s="27" t="s">
        <v>49</v>
      </c>
      <c r="D64" s="57">
        <v>15</v>
      </c>
      <c r="E64" s="11">
        <v>143195</v>
      </c>
      <c r="F64" s="12">
        <v>70878</v>
      </c>
      <c r="G64" s="13">
        <f t="shared" si="2"/>
        <v>49.497538321868781</v>
      </c>
      <c r="H64" s="24">
        <v>9.6999999999999993</v>
      </c>
      <c r="I64" s="65"/>
    </row>
    <row r="65" spans="1:9" ht="16.5" customHeight="1">
      <c r="A65" s="26"/>
      <c r="B65" s="26">
        <v>5169</v>
      </c>
      <c r="C65" s="27" t="s">
        <v>51</v>
      </c>
      <c r="D65" s="57">
        <v>60</v>
      </c>
      <c r="E65" s="11">
        <v>10000</v>
      </c>
      <c r="F65" s="12">
        <v>3566</v>
      </c>
      <c r="G65" s="13">
        <f t="shared" si="2"/>
        <v>35.659999999999997</v>
      </c>
      <c r="H65" s="24">
        <v>35</v>
      </c>
      <c r="I65" s="65"/>
    </row>
    <row r="66" spans="1:9" ht="19.5" customHeight="1">
      <c r="A66" s="26"/>
      <c r="B66" s="26">
        <v>5175</v>
      </c>
      <c r="C66" s="27" t="s">
        <v>57</v>
      </c>
      <c r="D66" s="57">
        <v>25</v>
      </c>
      <c r="E66" s="11">
        <v>177000</v>
      </c>
      <c r="F66" s="12">
        <v>74383.820000000007</v>
      </c>
      <c r="G66" s="13">
        <f t="shared" si="2"/>
        <v>42.024757062146897</v>
      </c>
      <c r="H66" s="24">
        <v>21</v>
      </c>
      <c r="I66" s="65"/>
    </row>
    <row r="67" spans="1:9" s="46" customFormat="1" ht="20.25" customHeight="1">
      <c r="A67" s="74" t="s">
        <v>123</v>
      </c>
      <c r="B67" s="75"/>
      <c r="C67" s="76"/>
      <c r="D67" s="58">
        <f>SUM(D68:D69)</f>
        <v>7</v>
      </c>
      <c r="E67" s="51"/>
      <c r="F67" s="52"/>
      <c r="G67" s="53"/>
      <c r="H67" s="50"/>
      <c r="I67" s="65">
        <f>SUM(D68:D69)</f>
        <v>7</v>
      </c>
    </row>
    <row r="68" spans="1:9">
      <c r="A68" s="26">
        <v>3341</v>
      </c>
      <c r="B68" s="26">
        <v>5362</v>
      </c>
      <c r="C68" s="27" t="s">
        <v>58</v>
      </c>
      <c r="D68" s="57">
        <v>4</v>
      </c>
      <c r="H68" s="24">
        <v>3</v>
      </c>
      <c r="I68" s="65"/>
    </row>
    <row r="69" spans="1:9">
      <c r="A69" s="26"/>
      <c r="B69" s="26">
        <v>5169</v>
      </c>
      <c r="C69" s="27" t="s">
        <v>59</v>
      </c>
      <c r="D69" s="57">
        <v>3</v>
      </c>
      <c r="H69" s="24">
        <v>0</v>
      </c>
      <c r="I69" s="65"/>
    </row>
    <row r="70" spans="1:9" s="46" customFormat="1" ht="21.75" customHeight="1">
      <c r="A70" s="74" t="s">
        <v>124</v>
      </c>
      <c r="B70" s="75"/>
      <c r="C70" s="76"/>
      <c r="D70" s="58">
        <f>SUM(D71:D73)</f>
        <v>330</v>
      </c>
      <c r="E70" s="51"/>
      <c r="F70" s="52"/>
      <c r="G70" s="53"/>
      <c r="H70" s="50"/>
      <c r="I70" s="65">
        <f>SUM(D71:D73)</f>
        <v>330</v>
      </c>
    </row>
    <row r="71" spans="1:9">
      <c r="A71" s="26">
        <v>3412</v>
      </c>
      <c r="B71" s="26">
        <v>5169</v>
      </c>
      <c r="C71" s="27" t="s">
        <v>51</v>
      </c>
      <c r="D71" s="57">
        <v>15</v>
      </c>
      <c r="H71" s="24">
        <v>9</v>
      </c>
      <c r="I71" s="65"/>
    </row>
    <row r="72" spans="1:9">
      <c r="A72" s="28"/>
      <c r="B72" s="28">
        <v>5151</v>
      </c>
      <c r="C72" s="29" t="s">
        <v>117</v>
      </c>
      <c r="D72" s="57">
        <v>15</v>
      </c>
      <c r="H72" s="24">
        <v>11.7</v>
      </c>
      <c r="I72" s="65"/>
    </row>
    <row r="73" spans="1:9">
      <c r="A73" s="26"/>
      <c r="B73" s="26">
        <v>6121</v>
      </c>
      <c r="C73" s="27" t="s">
        <v>54</v>
      </c>
      <c r="D73" s="57">
        <v>300</v>
      </c>
      <c r="H73" s="24">
        <v>1121.8</v>
      </c>
      <c r="I73" s="65"/>
    </row>
    <row r="74" spans="1:9" s="46" customFormat="1" ht="19.5" customHeight="1">
      <c r="A74" s="74" t="s">
        <v>125</v>
      </c>
      <c r="B74" s="75"/>
      <c r="C74" s="76"/>
      <c r="D74" s="58">
        <f>SUM(D75:D75)</f>
        <v>400</v>
      </c>
      <c r="E74" s="51"/>
      <c r="F74" s="52"/>
      <c r="G74" s="53"/>
      <c r="H74" s="50"/>
      <c r="I74" s="65">
        <f>SUM(D75)</f>
        <v>400</v>
      </c>
    </row>
    <row r="75" spans="1:9">
      <c r="A75" s="28">
        <v>3419</v>
      </c>
      <c r="B75" s="28">
        <v>5222</v>
      </c>
      <c r="C75" s="29" t="s">
        <v>60</v>
      </c>
      <c r="D75" s="57">
        <v>400</v>
      </c>
      <c r="H75" s="24">
        <v>350</v>
      </c>
      <c r="I75" s="65"/>
    </row>
    <row r="76" spans="1:9" s="46" customFormat="1" ht="18" customHeight="1">
      <c r="A76" s="77" t="s">
        <v>126</v>
      </c>
      <c r="B76" s="78"/>
      <c r="C76" s="79"/>
      <c r="D76" s="58">
        <f>SUM(D77)</f>
        <v>50</v>
      </c>
      <c r="E76" s="51"/>
      <c r="F76" s="52"/>
      <c r="G76" s="53"/>
      <c r="H76" s="50"/>
      <c r="I76" s="65">
        <f>SUM(D77)</f>
        <v>50</v>
      </c>
    </row>
    <row r="77" spans="1:9">
      <c r="A77" s="28">
        <v>3421</v>
      </c>
      <c r="B77" s="28">
        <v>5171</v>
      </c>
      <c r="C77" s="29" t="s">
        <v>127</v>
      </c>
      <c r="D77" s="57">
        <v>50</v>
      </c>
      <c r="H77" s="24">
        <v>394.2</v>
      </c>
      <c r="I77" s="65"/>
    </row>
    <row r="78" spans="1:9" s="46" customFormat="1" ht="22.5" customHeight="1">
      <c r="A78" s="74" t="s">
        <v>128</v>
      </c>
      <c r="B78" s="75"/>
      <c r="C78" s="76"/>
      <c r="D78" s="58">
        <f>SUM(D79:D81)</f>
        <v>72</v>
      </c>
      <c r="E78" s="51"/>
      <c r="F78" s="52"/>
      <c r="G78" s="53"/>
      <c r="H78" s="50"/>
      <c r="I78" s="65">
        <f>SUM(D79:D81)</f>
        <v>72</v>
      </c>
    </row>
    <row r="79" spans="1:9">
      <c r="A79" s="26">
        <v>3613</v>
      </c>
      <c r="B79" s="26">
        <v>5151</v>
      </c>
      <c r="C79" s="27" t="s">
        <v>61</v>
      </c>
      <c r="D79" s="57">
        <v>7</v>
      </c>
      <c r="H79" s="24">
        <v>1.55</v>
      </c>
      <c r="I79" s="65"/>
    </row>
    <row r="80" spans="1:9">
      <c r="A80" s="26"/>
      <c r="B80" s="26">
        <v>5153</v>
      </c>
      <c r="C80" s="27" t="s">
        <v>62</v>
      </c>
      <c r="D80" s="57">
        <v>25</v>
      </c>
      <c r="H80" s="24">
        <v>12.4</v>
      </c>
      <c r="I80" s="65"/>
    </row>
    <row r="81" spans="1:9">
      <c r="A81" s="26"/>
      <c r="B81" s="26">
        <v>5154</v>
      </c>
      <c r="C81" s="27" t="s">
        <v>63</v>
      </c>
      <c r="D81" s="57">
        <v>40</v>
      </c>
      <c r="H81" s="24">
        <v>36.9</v>
      </c>
      <c r="I81" s="65"/>
    </row>
    <row r="82" spans="1:9" s="46" customFormat="1" ht="19.5" customHeight="1">
      <c r="A82" s="74" t="s">
        <v>129</v>
      </c>
      <c r="B82" s="75"/>
      <c r="C82" s="76"/>
      <c r="D82" s="58">
        <f>SUM(D83:D86)</f>
        <v>560</v>
      </c>
      <c r="E82" s="51"/>
      <c r="F82" s="52"/>
      <c r="G82" s="53"/>
      <c r="H82" s="50"/>
      <c r="I82" s="65">
        <f>SUM(D83:D86)</f>
        <v>560</v>
      </c>
    </row>
    <row r="83" spans="1:9">
      <c r="A83" s="26">
        <v>3631</v>
      </c>
      <c r="B83" s="26">
        <v>5154</v>
      </c>
      <c r="C83" s="27" t="s">
        <v>63</v>
      </c>
      <c r="D83" s="57">
        <v>200</v>
      </c>
      <c r="H83" s="24">
        <v>163.56</v>
      </c>
      <c r="I83" s="65"/>
    </row>
    <row r="84" spans="1:9">
      <c r="A84" s="26"/>
      <c r="B84" s="26">
        <v>5169</v>
      </c>
      <c r="C84" s="27" t="s">
        <v>51</v>
      </c>
      <c r="D84" s="57">
        <v>20</v>
      </c>
      <c r="H84" s="24"/>
      <c r="I84" s="65"/>
    </row>
    <row r="85" spans="1:9">
      <c r="A85" s="26"/>
      <c r="B85" s="26">
        <v>5171</v>
      </c>
      <c r="C85" s="27" t="s">
        <v>64</v>
      </c>
      <c r="D85" s="57">
        <v>30</v>
      </c>
      <c r="H85" s="24"/>
      <c r="I85" s="65"/>
    </row>
    <row r="86" spans="1:9">
      <c r="A86" s="26"/>
      <c r="B86" s="26">
        <v>6121</v>
      </c>
      <c r="C86" s="27" t="s">
        <v>65</v>
      </c>
      <c r="D86" s="57">
        <v>310</v>
      </c>
      <c r="H86" s="24"/>
      <c r="I86" s="65"/>
    </row>
    <row r="87" spans="1:9" s="46" customFormat="1" ht="23.25" customHeight="1">
      <c r="A87" s="74" t="s">
        <v>130</v>
      </c>
      <c r="B87" s="75"/>
      <c r="C87" s="76"/>
      <c r="D87" s="58">
        <f>SUM(D88)</f>
        <v>300</v>
      </c>
      <c r="E87" s="51"/>
      <c r="F87" s="52"/>
      <c r="G87" s="53"/>
      <c r="H87" s="50"/>
      <c r="I87" s="65">
        <f>SUM(D88)</f>
        <v>300</v>
      </c>
    </row>
    <row r="88" spans="1:9">
      <c r="A88" s="28">
        <v>3635</v>
      </c>
      <c r="B88" s="28">
        <v>6119</v>
      </c>
      <c r="C88" s="29" t="s">
        <v>66</v>
      </c>
      <c r="D88" s="57">
        <v>300</v>
      </c>
      <c r="H88" s="24"/>
      <c r="I88" s="65"/>
    </row>
    <row r="89" spans="1:9" s="46" customFormat="1" ht="21" customHeight="1">
      <c r="A89" s="74" t="s">
        <v>131</v>
      </c>
      <c r="B89" s="75"/>
      <c r="C89" s="76"/>
      <c r="D89" s="58">
        <f>SUM(D90)</f>
        <v>40</v>
      </c>
      <c r="E89" s="51"/>
      <c r="F89" s="52"/>
      <c r="G89" s="53"/>
      <c r="H89" s="50"/>
      <c r="I89" s="65">
        <f>SUM(D90)</f>
        <v>40</v>
      </c>
    </row>
    <row r="90" spans="1:9">
      <c r="A90" s="26">
        <v>3721</v>
      </c>
      <c r="B90" s="26">
        <v>5169</v>
      </c>
      <c r="C90" s="27" t="s">
        <v>67</v>
      </c>
      <c r="D90" s="57">
        <v>40</v>
      </c>
      <c r="H90" s="24">
        <v>21.6</v>
      </c>
      <c r="I90" s="65"/>
    </row>
    <row r="91" spans="1:9" s="46" customFormat="1" ht="21.75" customHeight="1">
      <c r="A91" s="74" t="s">
        <v>132</v>
      </c>
      <c r="B91" s="75"/>
      <c r="C91" s="76"/>
      <c r="D91" s="58">
        <f>SUM(D92)</f>
        <v>450</v>
      </c>
      <c r="E91" s="51"/>
      <c r="F91" s="52"/>
      <c r="G91" s="53"/>
      <c r="H91" s="50"/>
      <c r="I91" s="65">
        <f>SUM(D92)</f>
        <v>450</v>
      </c>
    </row>
    <row r="92" spans="1:9">
      <c r="A92" s="26">
        <v>3722</v>
      </c>
      <c r="B92" s="26">
        <v>5169</v>
      </c>
      <c r="C92" s="27" t="s">
        <v>67</v>
      </c>
      <c r="D92" s="57">
        <v>450</v>
      </c>
      <c r="H92" s="24">
        <v>390</v>
      </c>
      <c r="I92" s="65"/>
    </row>
    <row r="93" spans="1:9" s="46" customFormat="1" ht="21" customHeight="1">
      <c r="A93" s="74" t="s">
        <v>133</v>
      </c>
      <c r="B93" s="75"/>
      <c r="C93" s="76"/>
      <c r="D93" s="58">
        <f>SUM(D94)</f>
        <v>280</v>
      </c>
      <c r="E93" s="51"/>
      <c r="F93" s="52"/>
      <c r="G93" s="53"/>
      <c r="H93" s="50"/>
      <c r="I93" s="65">
        <f>SUM(D94)</f>
        <v>280</v>
      </c>
    </row>
    <row r="94" spans="1:9">
      <c r="A94" s="26">
        <v>3723</v>
      </c>
      <c r="B94" s="26">
        <v>5169</v>
      </c>
      <c r="C94" s="27" t="s">
        <v>67</v>
      </c>
      <c r="D94" s="57">
        <v>280</v>
      </c>
      <c r="H94" s="24">
        <v>140</v>
      </c>
      <c r="I94" s="65"/>
    </row>
    <row r="95" spans="1:9" s="46" customFormat="1" ht="20.25" customHeight="1">
      <c r="A95" s="74" t="s">
        <v>135</v>
      </c>
      <c r="B95" s="75"/>
      <c r="C95" s="76"/>
      <c r="D95" s="58">
        <f>SUM(D96:D109)</f>
        <v>1056</v>
      </c>
      <c r="E95" s="51"/>
      <c r="F95" s="52"/>
      <c r="G95" s="53"/>
      <c r="H95" s="50"/>
      <c r="I95" s="65">
        <f>SUM(D96:D109)</f>
        <v>1056</v>
      </c>
    </row>
    <row r="96" spans="1:9">
      <c r="A96" s="26">
        <v>3639</v>
      </c>
      <c r="B96" s="26">
        <v>5011</v>
      </c>
      <c r="C96" s="27" t="s">
        <v>68</v>
      </c>
      <c r="D96" s="57">
        <v>390</v>
      </c>
      <c r="H96" s="24">
        <v>364.42</v>
      </c>
      <c r="I96" s="65"/>
    </row>
    <row r="97" spans="1:9" ht="15.75" customHeight="1">
      <c r="A97" s="28"/>
      <c r="B97" s="28">
        <v>5031</v>
      </c>
      <c r="C97" s="29" t="s">
        <v>69</v>
      </c>
      <c r="D97" s="57">
        <v>110</v>
      </c>
      <c r="H97" s="24">
        <v>81.7</v>
      </c>
      <c r="I97" s="65"/>
    </row>
    <row r="98" spans="1:9">
      <c r="A98" s="28"/>
      <c r="B98" s="28">
        <v>5032</v>
      </c>
      <c r="C98" s="29" t="s">
        <v>70</v>
      </c>
      <c r="D98" s="57">
        <v>36</v>
      </c>
      <c r="H98" s="24">
        <v>33.5</v>
      </c>
      <c r="I98" s="65"/>
    </row>
    <row r="99" spans="1:9">
      <c r="A99" s="26"/>
      <c r="B99" s="26">
        <v>5132</v>
      </c>
      <c r="C99" s="27" t="s">
        <v>71</v>
      </c>
      <c r="D99" s="57">
        <v>10</v>
      </c>
      <c r="H99" s="24">
        <v>10</v>
      </c>
      <c r="I99" s="65"/>
    </row>
    <row r="100" spans="1:9">
      <c r="A100" s="26"/>
      <c r="B100" s="26">
        <v>5137</v>
      </c>
      <c r="C100" s="27" t="s">
        <v>72</v>
      </c>
      <c r="D100" s="57">
        <v>60</v>
      </c>
      <c r="H100" s="24">
        <v>36</v>
      </c>
      <c r="I100" s="65"/>
    </row>
    <row r="101" spans="1:9">
      <c r="A101" s="26"/>
      <c r="B101" s="26">
        <v>5139</v>
      </c>
      <c r="C101" s="27" t="s">
        <v>73</v>
      </c>
      <c r="D101" s="57">
        <v>35</v>
      </c>
      <c r="H101" s="24">
        <v>25.9</v>
      </c>
      <c r="I101" s="65"/>
    </row>
    <row r="102" spans="1:9">
      <c r="A102" s="26"/>
      <c r="B102" s="26">
        <v>5151</v>
      </c>
      <c r="C102" s="27" t="s">
        <v>74</v>
      </c>
      <c r="D102" s="57">
        <v>50</v>
      </c>
      <c r="H102" s="24">
        <v>33.299999999999997</v>
      </c>
      <c r="I102" s="65"/>
    </row>
    <row r="103" spans="1:9">
      <c r="A103" s="26"/>
      <c r="B103" s="26">
        <v>5153</v>
      </c>
      <c r="C103" s="27" t="s">
        <v>62</v>
      </c>
      <c r="D103" s="57">
        <v>100</v>
      </c>
      <c r="H103" s="24">
        <v>65.3</v>
      </c>
      <c r="I103" s="65"/>
    </row>
    <row r="104" spans="1:9">
      <c r="A104" s="26"/>
      <c r="B104" s="26">
        <v>5154</v>
      </c>
      <c r="C104" s="27" t="s">
        <v>75</v>
      </c>
      <c r="D104" s="57">
        <v>35</v>
      </c>
      <c r="H104" s="24">
        <v>28</v>
      </c>
      <c r="I104" s="65"/>
    </row>
    <row r="105" spans="1:9">
      <c r="A105" s="26"/>
      <c r="B105" s="26">
        <v>5167</v>
      </c>
      <c r="C105" s="27" t="s">
        <v>76</v>
      </c>
      <c r="D105" s="57">
        <v>5</v>
      </c>
      <c r="H105" s="24">
        <v>1</v>
      </c>
      <c r="I105" s="65"/>
    </row>
    <row r="106" spans="1:9">
      <c r="A106" s="26"/>
      <c r="B106" s="26">
        <v>5169</v>
      </c>
      <c r="C106" s="27" t="s">
        <v>67</v>
      </c>
      <c r="D106" s="57">
        <v>50</v>
      </c>
      <c r="H106" s="24">
        <v>95</v>
      </c>
      <c r="I106" s="65"/>
    </row>
    <row r="107" spans="1:9">
      <c r="A107" s="26"/>
      <c r="B107" s="26">
        <v>5171</v>
      </c>
      <c r="C107" s="27" t="s">
        <v>64</v>
      </c>
      <c r="D107" s="57">
        <v>170</v>
      </c>
      <c r="H107" s="24">
        <v>59</v>
      </c>
      <c r="I107" s="65"/>
    </row>
    <row r="108" spans="1:9">
      <c r="A108" s="27"/>
      <c r="B108" s="26">
        <v>5173</v>
      </c>
      <c r="C108" s="27" t="s">
        <v>77</v>
      </c>
      <c r="D108" s="57">
        <v>1</v>
      </c>
      <c r="H108" s="24"/>
      <c r="I108" s="65"/>
    </row>
    <row r="109" spans="1:9">
      <c r="A109" s="27"/>
      <c r="B109" s="26">
        <v>6127</v>
      </c>
      <c r="C109" s="27" t="s">
        <v>78</v>
      </c>
      <c r="D109" s="57">
        <v>4</v>
      </c>
      <c r="H109" s="24"/>
      <c r="I109" s="65"/>
    </row>
    <row r="110" spans="1:9">
      <c r="A110" s="29"/>
      <c r="B110" s="28">
        <v>6119</v>
      </c>
      <c r="C110" s="29" t="s">
        <v>79</v>
      </c>
      <c r="D110" s="57"/>
      <c r="H110" s="24"/>
      <c r="I110" s="65"/>
    </row>
    <row r="111" spans="1:9" s="46" customFormat="1" ht="20.25" customHeight="1">
      <c r="A111" s="74" t="s">
        <v>134</v>
      </c>
      <c r="B111" s="75"/>
      <c r="C111" s="76"/>
      <c r="D111" s="58">
        <f>SUM(D112)</f>
        <v>750</v>
      </c>
      <c r="E111" s="51"/>
      <c r="F111" s="52"/>
      <c r="G111" s="53"/>
      <c r="H111" s="50"/>
      <c r="I111" s="65">
        <f>SUM(D112)</f>
        <v>750</v>
      </c>
    </row>
    <row r="112" spans="1:9">
      <c r="A112" s="26">
        <v>3745</v>
      </c>
      <c r="B112" s="26">
        <v>5169</v>
      </c>
      <c r="C112" s="27" t="s">
        <v>51</v>
      </c>
      <c r="D112" s="57">
        <v>750</v>
      </c>
      <c r="H112" s="24"/>
      <c r="I112" s="65"/>
    </row>
    <row r="113" spans="1:9" s="46" customFormat="1" ht="23.25" customHeight="1">
      <c r="A113" s="74" t="s">
        <v>136</v>
      </c>
      <c r="B113" s="75"/>
      <c r="C113" s="76"/>
      <c r="D113" s="58">
        <f>SUM(D114:D118)</f>
        <v>50</v>
      </c>
      <c r="E113" s="51"/>
      <c r="F113" s="52"/>
      <c r="G113" s="53"/>
      <c r="H113" s="50"/>
      <c r="I113" s="65">
        <f>SUM(D114:D118)</f>
        <v>50</v>
      </c>
    </row>
    <row r="114" spans="1:9">
      <c r="A114" s="26">
        <v>4222</v>
      </c>
      <c r="B114" s="26">
        <v>5011</v>
      </c>
      <c r="C114" s="27" t="s">
        <v>68</v>
      </c>
      <c r="D114" s="57">
        <v>30</v>
      </c>
      <c r="H114" s="24"/>
      <c r="I114" s="65"/>
    </row>
    <row r="115" spans="1:9" ht="15.75" customHeight="1">
      <c r="A115" s="29"/>
      <c r="B115" s="28">
        <v>5031</v>
      </c>
      <c r="C115" s="29" t="s">
        <v>69</v>
      </c>
      <c r="D115" s="57">
        <v>10</v>
      </c>
      <c r="H115" s="24"/>
      <c r="I115" s="65"/>
    </row>
    <row r="116" spans="1:9">
      <c r="A116" s="29"/>
      <c r="B116" s="28">
        <v>5032</v>
      </c>
      <c r="C116" s="29" t="s">
        <v>70</v>
      </c>
      <c r="D116" s="57">
        <v>5</v>
      </c>
      <c r="H116" s="24"/>
      <c r="I116" s="65"/>
    </row>
    <row r="117" spans="1:9">
      <c r="A117" s="29"/>
      <c r="B117" s="28">
        <v>5132</v>
      </c>
      <c r="C117" s="29" t="s">
        <v>71</v>
      </c>
      <c r="D117" s="57">
        <v>4</v>
      </c>
      <c r="H117" s="24"/>
      <c r="I117" s="65"/>
    </row>
    <row r="118" spans="1:9">
      <c r="A118" s="29"/>
      <c r="B118" s="28">
        <v>5139</v>
      </c>
      <c r="C118" s="29" t="s">
        <v>137</v>
      </c>
      <c r="D118" s="57">
        <v>1</v>
      </c>
      <c r="H118" s="24"/>
      <c r="I118" s="65"/>
    </row>
    <row r="119" spans="1:9" s="46" customFormat="1" ht="24" customHeight="1">
      <c r="A119" s="74" t="s">
        <v>138</v>
      </c>
      <c r="B119" s="75"/>
      <c r="C119" s="76"/>
      <c r="D119" s="58">
        <f>SUM(D120)</f>
        <v>10</v>
      </c>
      <c r="E119" s="51"/>
      <c r="F119" s="52"/>
      <c r="G119" s="53"/>
      <c r="H119" s="50"/>
      <c r="I119" s="65">
        <f>SUM(D120)</f>
        <v>10</v>
      </c>
    </row>
    <row r="120" spans="1:9">
      <c r="A120" s="26">
        <v>4399</v>
      </c>
      <c r="B120" s="26">
        <v>5499</v>
      </c>
      <c r="C120" s="27" t="s">
        <v>80</v>
      </c>
      <c r="D120" s="57">
        <v>10</v>
      </c>
      <c r="H120" s="24"/>
      <c r="I120" s="65"/>
    </row>
    <row r="121" spans="1:9" s="46" customFormat="1" ht="26.25" customHeight="1">
      <c r="A121" s="74" t="s">
        <v>139</v>
      </c>
      <c r="B121" s="75"/>
      <c r="C121" s="76"/>
      <c r="D121" s="58">
        <f>SUM(D122:D132)</f>
        <v>161</v>
      </c>
      <c r="E121" s="51"/>
      <c r="F121" s="52"/>
      <c r="G121" s="53"/>
      <c r="H121" s="50"/>
      <c r="I121" s="65">
        <f>SUM(D122:D132)</f>
        <v>161</v>
      </c>
    </row>
    <row r="122" spans="1:9">
      <c r="A122" s="26">
        <v>5512</v>
      </c>
      <c r="B122" s="26">
        <v>5019</v>
      </c>
      <c r="C122" s="27" t="s">
        <v>81</v>
      </c>
      <c r="D122" s="57">
        <v>3</v>
      </c>
      <c r="H122" s="24"/>
      <c r="I122" s="65"/>
    </row>
    <row r="123" spans="1:9">
      <c r="A123" s="26"/>
      <c r="B123" s="26">
        <v>5136</v>
      </c>
      <c r="C123" s="27" t="s">
        <v>82</v>
      </c>
      <c r="D123" s="57">
        <v>1</v>
      </c>
      <c r="H123" s="24"/>
      <c r="I123" s="65"/>
    </row>
    <row r="124" spans="1:9">
      <c r="A124" s="26"/>
      <c r="B124" s="26">
        <v>5137</v>
      </c>
      <c r="C124" s="27" t="s">
        <v>83</v>
      </c>
      <c r="D124" s="57">
        <v>60</v>
      </c>
      <c r="H124" s="24"/>
      <c r="I124" s="65"/>
    </row>
    <row r="125" spans="1:9">
      <c r="A125" s="26"/>
      <c r="B125" s="26">
        <v>5139</v>
      </c>
      <c r="C125" s="27" t="s">
        <v>73</v>
      </c>
      <c r="D125" s="57">
        <v>15</v>
      </c>
      <c r="H125" s="24"/>
      <c r="I125" s="65"/>
    </row>
    <row r="126" spans="1:9">
      <c r="A126" s="26"/>
      <c r="B126" s="26">
        <v>5156</v>
      </c>
      <c r="C126" s="27" t="s">
        <v>84</v>
      </c>
      <c r="D126" s="57">
        <v>25</v>
      </c>
      <c r="H126" s="24"/>
      <c r="I126" s="65"/>
    </row>
    <row r="127" spans="1:9">
      <c r="A127" s="28"/>
      <c r="B127" s="28">
        <v>5162</v>
      </c>
      <c r="C127" s="29" t="s">
        <v>85</v>
      </c>
      <c r="D127" s="57">
        <v>10</v>
      </c>
      <c r="H127" s="24"/>
      <c r="I127" s="65"/>
    </row>
    <row r="128" spans="1:9">
      <c r="A128" s="26"/>
      <c r="B128" s="26">
        <v>5163</v>
      </c>
      <c r="C128" s="27" t="s">
        <v>86</v>
      </c>
      <c r="D128" s="57">
        <v>5</v>
      </c>
      <c r="H128" s="24"/>
      <c r="I128" s="65"/>
    </row>
    <row r="129" spans="1:9">
      <c r="A129" s="26"/>
      <c r="B129" s="26">
        <v>5167</v>
      </c>
      <c r="C129" s="27" t="s">
        <v>87</v>
      </c>
      <c r="D129" s="57">
        <v>5</v>
      </c>
      <c r="H129" s="24"/>
      <c r="I129" s="65"/>
    </row>
    <row r="130" spans="1:9">
      <c r="A130" s="26"/>
      <c r="B130" s="26">
        <v>5169</v>
      </c>
      <c r="C130" s="27" t="s">
        <v>67</v>
      </c>
      <c r="D130" s="57">
        <v>20</v>
      </c>
      <c r="H130" s="24"/>
      <c r="I130" s="65"/>
    </row>
    <row r="131" spans="1:9">
      <c r="A131" s="26"/>
      <c r="B131" s="26">
        <v>5171</v>
      </c>
      <c r="C131" s="27" t="s">
        <v>64</v>
      </c>
      <c r="D131" s="57">
        <v>15</v>
      </c>
      <c r="H131" s="24"/>
      <c r="I131" s="65"/>
    </row>
    <row r="132" spans="1:9">
      <c r="A132" s="26"/>
      <c r="B132" s="26">
        <v>5173</v>
      </c>
      <c r="C132" s="27" t="s">
        <v>77</v>
      </c>
      <c r="D132" s="57">
        <v>2</v>
      </c>
      <c r="H132" s="24"/>
      <c r="I132" s="65"/>
    </row>
    <row r="133" spans="1:9" s="46" customFormat="1" ht="21" customHeight="1">
      <c r="A133" s="74" t="s">
        <v>140</v>
      </c>
      <c r="B133" s="75"/>
      <c r="C133" s="76"/>
      <c r="D133" s="58">
        <f>SUM(D134:D141)</f>
        <v>256</v>
      </c>
      <c r="E133" s="51"/>
      <c r="F133" s="52"/>
      <c r="G133" s="53"/>
      <c r="H133" s="50"/>
      <c r="I133" s="65">
        <f>SUM(D134:D141)</f>
        <v>256</v>
      </c>
    </row>
    <row r="134" spans="1:9">
      <c r="A134" s="26">
        <v>5519</v>
      </c>
      <c r="B134" s="26">
        <v>5021</v>
      </c>
      <c r="C134" s="27" t="s">
        <v>55</v>
      </c>
      <c r="D134" s="57">
        <v>3</v>
      </c>
      <c r="H134" s="24"/>
      <c r="I134" s="65"/>
    </row>
    <row r="135" spans="1:9">
      <c r="A135" s="26"/>
      <c r="B135" s="26">
        <v>5139</v>
      </c>
      <c r="C135" s="27" t="s">
        <v>88</v>
      </c>
      <c r="D135" s="57">
        <v>3</v>
      </c>
      <c r="H135" s="24"/>
      <c r="I135" s="65"/>
    </row>
    <row r="136" spans="1:9">
      <c r="A136" s="26"/>
      <c r="B136" s="26">
        <v>5151</v>
      </c>
      <c r="C136" s="27" t="s">
        <v>61</v>
      </c>
      <c r="D136" s="57">
        <v>20</v>
      </c>
      <c r="H136" s="24"/>
      <c r="I136" s="65"/>
    </row>
    <row r="137" spans="1:9">
      <c r="A137" s="26"/>
      <c r="B137" s="26">
        <v>5153</v>
      </c>
      <c r="C137" s="27" t="s">
        <v>89</v>
      </c>
      <c r="D137" s="57">
        <v>80</v>
      </c>
      <c r="H137" s="24"/>
      <c r="I137" s="65"/>
    </row>
    <row r="138" spans="1:9">
      <c r="A138" s="26"/>
      <c r="B138" s="26">
        <v>5154</v>
      </c>
      <c r="C138" s="27" t="s">
        <v>90</v>
      </c>
      <c r="D138" s="57">
        <v>30</v>
      </c>
      <c r="H138" s="24"/>
      <c r="I138" s="65"/>
    </row>
    <row r="139" spans="1:9">
      <c r="A139" s="26"/>
      <c r="B139" s="26">
        <v>5169</v>
      </c>
      <c r="C139" s="27" t="s">
        <v>67</v>
      </c>
      <c r="D139" s="57">
        <v>5</v>
      </c>
      <c r="H139" s="24"/>
      <c r="I139" s="65"/>
    </row>
    <row r="140" spans="1:9">
      <c r="A140" s="55"/>
      <c r="B140" s="55">
        <v>5171</v>
      </c>
      <c r="C140" s="54" t="s">
        <v>64</v>
      </c>
      <c r="D140" s="57">
        <v>5</v>
      </c>
      <c r="H140" s="24"/>
      <c r="I140" s="65"/>
    </row>
    <row r="141" spans="1:9">
      <c r="A141" s="26"/>
      <c r="B141" s="26">
        <v>6121</v>
      </c>
      <c r="C141" s="54" t="s">
        <v>150</v>
      </c>
      <c r="D141" s="57">
        <v>110</v>
      </c>
      <c r="H141" s="24"/>
      <c r="I141" s="65"/>
    </row>
    <row r="142" spans="1:9" s="46" customFormat="1" ht="21" customHeight="1">
      <c r="A142" s="74" t="s">
        <v>141</v>
      </c>
      <c r="B142" s="75"/>
      <c r="C142" s="76"/>
      <c r="D142" s="58">
        <f>SUM(D143:D149)</f>
        <v>947</v>
      </c>
      <c r="E142" s="51"/>
      <c r="F142" s="52"/>
      <c r="G142" s="53"/>
      <c r="H142" s="50"/>
      <c r="I142" s="65">
        <f>SUM(D143:D149)</f>
        <v>947</v>
      </c>
    </row>
    <row r="143" spans="1:9">
      <c r="A143" s="26">
        <v>6112</v>
      </c>
      <c r="B143" s="26">
        <v>5023</v>
      </c>
      <c r="C143" s="27" t="s">
        <v>91</v>
      </c>
      <c r="D143" s="57">
        <v>570</v>
      </c>
      <c r="H143" s="24"/>
      <c r="I143" s="65"/>
    </row>
    <row r="144" spans="1:9">
      <c r="A144" s="55"/>
      <c r="B144" s="55">
        <v>5024</v>
      </c>
      <c r="C144" s="54" t="s">
        <v>148</v>
      </c>
      <c r="D144" s="57">
        <v>157</v>
      </c>
      <c r="H144" s="24"/>
      <c r="I144" s="65"/>
    </row>
    <row r="145" spans="1:9" ht="31.5">
      <c r="A145" s="28"/>
      <c r="B145" s="28">
        <v>5031</v>
      </c>
      <c r="C145" s="29" t="s">
        <v>92</v>
      </c>
      <c r="D145" s="57">
        <v>135</v>
      </c>
      <c r="H145" s="24"/>
      <c r="I145" s="65"/>
    </row>
    <row r="146" spans="1:9">
      <c r="A146" s="28"/>
      <c r="B146" s="28">
        <v>5032</v>
      </c>
      <c r="C146" s="29" t="s">
        <v>70</v>
      </c>
      <c r="D146" s="57">
        <v>55</v>
      </c>
      <c r="H146" s="24"/>
      <c r="I146" s="65"/>
    </row>
    <row r="147" spans="1:9">
      <c r="A147" s="26"/>
      <c r="B147" s="26">
        <v>5167</v>
      </c>
      <c r="C147" s="27" t="s">
        <v>93</v>
      </c>
      <c r="D147" s="57">
        <v>20</v>
      </c>
      <c r="H147" s="24"/>
      <c r="I147" s="65"/>
    </row>
    <row r="148" spans="1:9">
      <c r="A148" s="26"/>
      <c r="B148" s="26">
        <v>5173</v>
      </c>
      <c r="C148" s="27" t="s">
        <v>94</v>
      </c>
      <c r="D148" s="57">
        <v>5</v>
      </c>
      <c r="H148" s="24"/>
      <c r="I148" s="65"/>
    </row>
    <row r="149" spans="1:9">
      <c r="A149" s="26"/>
      <c r="B149" s="26">
        <v>5179</v>
      </c>
      <c r="C149" s="27" t="s">
        <v>95</v>
      </c>
      <c r="D149" s="57">
        <v>5</v>
      </c>
      <c r="H149" s="24"/>
      <c r="I149" s="65"/>
    </row>
    <row r="150" spans="1:9" s="46" customFormat="1" ht="22.5" customHeight="1">
      <c r="A150" s="74" t="s">
        <v>142</v>
      </c>
      <c r="B150" s="75"/>
      <c r="C150" s="76"/>
      <c r="D150" s="58">
        <f>SUM(D151:D183)</f>
        <v>2096</v>
      </c>
      <c r="E150" s="51"/>
      <c r="F150" s="52"/>
      <c r="G150" s="53"/>
      <c r="H150" s="50"/>
      <c r="I150" s="65">
        <f>SUM(D151:D183)</f>
        <v>2096</v>
      </c>
    </row>
    <row r="151" spans="1:9">
      <c r="A151" s="26">
        <v>6171</v>
      </c>
      <c r="B151" s="26">
        <v>5011</v>
      </c>
      <c r="C151" s="27" t="s">
        <v>96</v>
      </c>
      <c r="D151" s="57">
        <v>650</v>
      </c>
      <c r="H151" s="24"/>
      <c r="I151" s="65"/>
    </row>
    <row r="152" spans="1:9">
      <c r="A152" s="26"/>
      <c r="B152" s="26">
        <v>5021</v>
      </c>
      <c r="C152" s="27" t="s">
        <v>55</v>
      </c>
      <c r="D152" s="57">
        <v>50</v>
      </c>
      <c r="H152" s="24"/>
      <c r="I152" s="65"/>
    </row>
    <row r="153" spans="1:9" ht="31.5">
      <c r="A153" s="28"/>
      <c r="B153" s="28">
        <v>5031</v>
      </c>
      <c r="C153" s="29" t="s">
        <v>97</v>
      </c>
      <c r="D153" s="57">
        <v>170</v>
      </c>
      <c r="H153" s="24"/>
      <c r="I153" s="65"/>
    </row>
    <row r="154" spans="1:9">
      <c r="A154" s="28"/>
      <c r="B154" s="28">
        <v>5032</v>
      </c>
      <c r="C154" s="29" t="s">
        <v>70</v>
      </c>
      <c r="D154" s="57">
        <v>60</v>
      </c>
      <c r="H154" s="24"/>
      <c r="I154" s="65"/>
    </row>
    <row r="155" spans="1:9">
      <c r="A155" s="28"/>
      <c r="B155" s="28">
        <v>5038</v>
      </c>
      <c r="C155" s="29" t="s">
        <v>98</v>
      </c>
      <c r="D155" s="57">
        <v>6</v>
      </c>
      <c r="H155" s="24"/>
      <c r="I155" s="65"/>
    </row>
    <row r="156" spans="1:9">
      <c r="A156" s="26"/>
      <c r="B156" s="26">
        <v>5136</v>
      </c>
      <c r="C156" s="27" t="s">
        <v>99</v>
      </c>
      <c r="D156" s="57">
        <v>20</v>
      </c>
      <c r="H156" s="24"/>
      <c r="I156" s="65"/>
    </row>
    <row r="157" spans="1:9">
      <c r="A157" s="26"/>
      <c r="B157" s="26">
        <v>5137</v>
      </c>
      <c r="C157" s="27" t="s">
        <v>83</v>
      </c>
      <c r="D157" s="57">
        <v>60</v>
      </c>
      <c r="H157" s="24"/>
      <c r="I157" s="65"/>
    </row>
    <row r="158" spans="1:9">
      <c r="A158" s="27"/>
      <c r="B158" s="26">
        <v>5139</v>
      </c>
      <c r="C158" s="27" t="s">
        <v>73</v>
      </c>
      <c r="D158" s="57">
        <v>60</v>
      </c>
      <c r="H158" s="24"/>
      <c r="I158" s="65"/>
    </row>
    <row r="159" spans="1:9">
      <c r="A159" s="27"/>
      <c r="B159" s="26">
        <v>5151</v>
      </c>
      <c r="C159" s="27" t="s">
        <v>61</v>
      </c>
      <c r="D159" s="57">
        <v>15</v>
      </c>
      <c r="H159" s="24"/>
      <c r="I159" s="65"/>
    </row>
    <row r="160" spans="1:9">
      <c r="A160" s="27"/>
      <c r="B160" s="26">
        <v>5153</v>
      </c>
      <c r="C160" s="27" t="s">
        <v>89</v>
      </c>
      <c r="D160" s="57">
        <v>65</v>
      </c>
      <c r="H160" s="24"/>
      <c r="I160" s="65"/>
    </row>
    <row r="161" spans="1:9">
      <c r="A161" s="27"/>
      <c r="B161" s="26">
        <v>5154</v>
      </c>
      <c r="C161" s="27" t="s">
        <v>63</v>
      </c>
      <c r="D161" s="57">
        <v>35</v>
      </c>
      <c r="H161" s="24"/>
      <c r="I161" s="65"/>
    </row>
    <row r="162" spans="1:9">
      <c r="A162" s="54"/>
      <c r="B162" s="55">
        <v>5156</v>
      </c>
      <c r="C162" s="54" t="s">
        <v>84</v>
      </c>
      <c r="D162" s="57">
        <v>20</v>
      </c>
      <c r="H162" s="24"/>
      <c r="I162" s="65"/>
    </row>
    <row r="163" spans="1:9">
      <c r="A163" s="27"/>
      <c r="B163" s="26">
        <v>5161</v>
      </c>
      <c r="C163" s="27" t="s">
        <v>100</v>
      </c>
      <c r="D163" s="57">
        <v>20</v>
      </c>
      <c r="H163" s="24"/>
      <c r="I163" s="65"/>
    </row>
    <row r="164" spans="1:9">
      <c r="A164" s="29"/>
      <c r="B164" s="28">
        <v>5162</v>
      </c>
      <c r="C164" s="29" t="s">
        <v>85</v>
      </c>
      <c r="D164" s="57">
        <v>50</v>
      </c>
      <c r="H164" s="24"/>
      <c r="I164" s="65"/>
    </row>
    <row r="165" spans="1:9">
      <c r="A165" s="27"/>
      <c r="B165" s="26">
        <v>5163</v>
      </c>
      <c r="C165" s="27" t="s">
        <v>86</v>
      </c>
      <c r="D165" s="57">
        <v>65</v>
      </c>
      <c r="H165" s="24"/>
      <c r="I165" s="65"/>
    </row>
    <row r="166" spans="1:9">
      <c r="A166" s="27"/>
      <c r="B166" s="26">
        <v>5166</v>
      </c>
      <c r="C166" s="27" t="s">
        <v>101</v>
      </c>
      <c r="D166" s="57">
        <v>20</v>
      </c>
      <c r="H166" s="24"/>
      <c r="I166" s="65"/>
    </row>
    <row r="167" spans="1:9">
      <c r="A167" s="27"/>
      <c r="B167" s="26">
        <v>5167</v>
      </c>
      <c r="C167" s="27" t="s">
        <v>87</v>
      </c>
      <c r="D167" s="57">
        <v>20</v>
      </c>
      <c r="H167" s="24"/>
      <c r="I167" s="65"/>
    </row>
    <row r="168" spans="1:9">
      <c r="A168" s="27"/>
      <c r="B168" s="26">
        <v>5169</v>
      </c>
      <c r="C168" s="27" t="s">
        <v>67</v>
      </c>
      <c r="D168" s="57">
        <v>400</v>
      </c>
      <c r="H168" s="24"/>
      <c r="I168" s="65"/>
    </row>
    <row r="169" spans="1:9">
      <c r="A169" s="27"/>
      <c r="B169" s="26">
        <v>5171</v>
      </c>
      <c r="C169" s="27" t="s">
        <v>64</v>
      </c>
      <c r="D169" s="57">
        <v>50</v>
      </c>
      <c r="H169" s="24"/>
      <c r="I169" s="65"/>
    </row>
    <row r="170" spans="1:9">
      <c r="A170" s="27"/>
      <c r="B170" s="26">
        <v>5172</v>
      </c>
      <c r="C170" s="27" t="s">
        <v>102</v>
      </c>
      <c r="D170" s="57">
        <v>10</v>
      </c>
      <c r="H170" s="24"/>
      <c r="I170" s="65"/>
    </row>
    <row r="171" spans="1:9">
      <c r="A171" s="27"/>
      <c r="B171" s="26">
        <v>5173</v>
      </c>
      <c r="C171" s="27" t="s">
        <v>77</v>
      </c>
      <c r="D171" s="57">
        <v>15</v>
      </c>
      <c r="H171" s="24"/>
      <c r="I171" s="65"/>
    </row>
    <row r="172" spans="1:9">
      <c r="A172" s="27"/>
      <c r="B172" s="26">
        <v>5175</v>
      </c>
      <c r="C172" s="27" t="s">
        <v>57</v>
      </c>
      <c r="D172" s="57">
        <v>10</v>
      </c>
      <c r="H172" s="24"/>
      <c r="I172" s="65"/>
    </row>
    <row r="173" spans="1:9">
      <c r="A173" s="27"/>
      <c r="B173" s="26">
        <v>5179</v>
      </c>
      <c r="C173" s="27" t="s">
        <v>103</v>
      </c>
      <c r="D173" s="57">
        <v>20</v>
      </c>
      <c r="H173" s="24"/>
      <c r="I173" s="65"/>
    </row>
    <row r="174" spans="1:9">
      <c r="A174" s="27"/>
      <c r="B174" s="26">
        <v>5192</v>
      </c>
      <c r="C174" s="27" t="s">
        <v>104</v>
      </c>
      <c r="D174" s="57">
        <v>30</v>
      </c>
      <c r="H174" s="24"/>
      <c r="I174" s="65"/>
    </row>
    <row r="175" spans="1:9">
      <c r="A175" s="27"/>
      <c r="B175" s="26">
        <v>5194</v>
      </c>
      <c r="C175" s="27" t="s">
        <v>105</v>
      </c>
      <c r="D175" s="57">
        <v>2</v>
      </c>
      <c r="H175" s="24"/>
      <c r="I175" s="65"/>
    </row>
    <row r="176" spans="1:9">
      <c r="A176" s="29"/>
      <c r="B176" s="28">
        <v>5222</v>
      </c>
      <c r="C176" s="29" t="s">
        <v>60</v>
      </c>
      <c r="D176" s="57">
        <v>9</v>
      </c>
      <c r="H176" s="24"/>
      <c r="I176" s="65"/>
    </row>
    <row r="177" spans="1:9">
      <c r="A177" s="29"/>
      <c r="B177" s="28">
        <v>5229</v>
      </c>
      <c r="C177" s="29" t="s">
        <v>106</v>
      </c>
      <c r="D177" s="57">
        <v>8</v>
      </c>
      <c r="H177" s="24"/>
      <c r="I177" s="65"/>
    </row>
    <row r="178" spans="1:9">
      <c r="A178" s="27"/>
      <c r="B178" s="26">
        <v>5321</v>
      </c>
      <c r="C178" s="27" t="s">
        <v>107</v>
      </c>
      <c r="D178" s="57">
        <v>40</v>
      </c>
      <c r="H178" s="24"/>
      <c r="I178" s="65"/>
    </row>
    <row r="179" spans="1:9">
      <c r="A179" s="29"/>
      <c r="B179" s="28">
        <v>5329</v>
      </c>
      <c r="C179" s="29" t="s">
        <v>108</v>
      </c>
      <c r="D179" s="57">
        <v>65</v>
      </c>
      <c r="H179" s="24"/>
      <c r="I179" s="65"/>
    </row>
    <row r="180" spans="1:9">
      <c r="A180" s="27"/>
      <c r="B180" s="26">
        <v>5361</v>
      </c>
      <c r="C180" s="27" t="s">
        <v>109</v>
      </c>
      <c r="D180" s="57">
        <v>5</v>
      </c>
      <c r="H180" s="24"/>
      <c r="I180" s="65"/>
    </row>
    <row r="181" spans="1:9">
      <c r="A181" s="27"/>
      <c r="B181" s="26">
        <v>5362</v>
      </c>
      <c r="C181" s="27" t="s">
        <v>58</v>
      </c>
      <c r="D181" s="57">
        <v>5</v>
      </c>
      <c r="H181" s="24"/>
      <c r="I181" s="65"/>
    </row>
    <row r="182" spans="1:9">
      <c r="A182" s="27"/>
      <c r="B182" s="26">
        <v>5363</v>
      </c>
      <c r="C182" s="27" t="s">
        <v>110</v>
      </c>
      <c r="D182" s="57">
        <v>1</v>
      </c>
      <c r="H182" s="24"/>
      <c r="I182" s="65"/>
    </row>
    <row r="183" spans="1:9">
      <c r="A183" s="27"/>
      <c r="B183" s="26">
        <v>5499</v>
      </c>
      <c r="C183" s="27" t="s">
        <v>111</v>
      </c>
      <c r="D183" s="57">
        <v>40</v>
      </c>
      <c r="H183" s="24"/>
      <c r="I183" s="65"/>
    </row>
    <row r="184" spans="1:9" s="46" customFormat="1" ht="18" customHeight="1">
      <c r="A184" s="74" t="s">
        <v>145</v>
      </c>
      <c r="B184" s="75"/>
      <c r="C184" s="76"/>
      <c r="D184" s="58">
        <f>SUM(D185)</f>
        <v>759</v>
      </c>
      <c r="E184" s="51"/>
      <c r="F184" s="52"/>
      <c r="G184" s="53"/>
      <c r="H184" s="50"/>
      <c r="I184" s="65">
        <f>SUM(D185)</f>
        <v>759</v>
      </c>
    </row>
    <row r="185" spans="1:9">
      <c r="A185" s="26">
        <v>6399</v>
      </c>
      <c r="B185" s="26">
        <v>5362</v>
      </c>
      <c r="C185" s="27" t="s">
        <v>58</v>
      </c>
      <c r="D185" s="57">
        <v>759</v>
      </c>
      <c r="H185" s="24"/>
      <c r="I185" s="65"/>
    </row>
    <row r="186" spans="1:9">
      <c r="A186" s="80" t="s">
        <v>14</v>
      </c>
      <c r="B186" s="80"/>
      <c r="C186" s="80"/>
      <c r="D186" s="63">
        <f>SUM(D36,D38,D47,D40,D43,D45,D55,D58,D60,D63,D67,D70,D74,D78,D82,D87,D89,D91,D93,D95,D111,D113,D119,D121,D133,D142,D150,D184,D76)</f>
        <v>12927.248</v>
      </c>
      <c r="H186" s="24"/>
      <c r="I186" s="65">
        <f>SUM(I36:I185)</f>
        <v>12927.248</v>
      </c>
    </row>
    <row r="187" spans="1:9">
      <c r="I187" s="65"/>
    </row>
    <row r="188" spans="1:9">
      <c r="I188" s="65"/>
    </row>
  </sheetData>
  <mergeCells count="32">
    <mergeCell ref="A186:C186"/>
    <mergeCell ref="A38:C38"/>
    <mergeCell ref="A40:C40"/>
    <mergeCell ref="A45:C45"/>
    <mergeCell ref="A47:C47"/>
    <mergeCell ref="A55:C55"/>
    <mergeCell ref="A58:C58"/>
    <mergeCell ref="A63:C63"/>
    <mergeCell ref="A60:C60"/>
    <mergeCell ref="A67:C67"/>
    <mergeCell ref="A43:C43"/>
    <mergeCell ref="A119:C119"/>
    <mergeCell ref="A121:C121"/>
    <mergeCell ref="A133:C133"/>
    <mergeCell ref="A142:C142"/>
    <mergeCell ref="A150:C150"/>
    <mergeCell ref="A1:D1"/>
    <mergeCell ref="A2:D2"/>
    <mergeCell ref="A36:C36"/>
    <mergeCell ref="A184:C184"/>
    <mergeCell ref="A76:C76"/>
    <mergeCell ref="A78:C78"/>
    <mergeCell ref="A82:C82"/>
    <mergeCell ref="A87:C87"/>
    <mergeCell ref="A89:C89"/>
    <mergeCell ref="A91:C91"/>
    <mergeCell ref="A93:C93"/>
    <mergeCell ref="A95:C95"/>
    <mergeCell ref="A111:C111"/>
    <mergeCell ref="A70:C70"/>
    <mergeCell ref="A74:C74"/>
    <mergeCell ref="A113:C113"/>
  </mergeCells>
  <pageMargins left="0.23622047244094491" right="0.23622047244094491" top="0.35433070866141736" bottom="0.35433070866141736" header="0.31496062992125984" footer="0.1181102362204724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"/>
  <sheetViews>
    <sheetView showGridLines="0" tabSelected="1" zoomScale="80" zoomScaleNormal="80" workbookViewId="0">
      <selection activeCell="A13" sqref="A13:D44"/>
    </sheetView>
  </sheetViews>
  <sheetFormatPr defaultRowHeight="18.75"/>
  <cols>
    <col min="1" max="1" width="4.5703125" style="20" customWidth="1"/>
    <col min="2" max="2" width="5.7109375" style="20" customWidth="1"/>
    <col min="3" max="3" width="32" style="2" customWidth="1"/>
    <col min="4" max="4" width="12" style="4" customWidth="1"/>
    <col min="5" max="5" width="15.85546875" style="4" hidden="1" customWidth="1"/>
    <col min="6" max="6" width="19.140625" style="3" hidden="1" customWidth="1"/>
    <col min="7" max="7" width="14.5703125" style="2" hidden="1" customWidth="1"/>
    <col min="8" max="8" width="8.5703125" style="23" hidden="1" customWidth="1"/>
    <col min="9" max="9" width="14" style="64" customWidth="1"/>
  </cols>
  <sheetData>
    <row r="1" spans="1:9" ht="27.75" customHeight="1">
      <c r="A1" s="82" t="s">
        <v>24</v>
      </c>
      <c r="B1" s="82"/>
      <c r="C1" s="82"/>
      <c r="D1" s="82"/>
    </row>
    <row r="2" spans="1:9" ht="18.75" customHeight="1">
      <c r="A2" s="83" t="s">
        <v>25</v>
      </c>
      <c r="B2" s="83"/>
      <c r="C2" s="83"/>
      <c r="D2" s="83"/>
    </row>
    <row r="3" spans="1:9" ht="27" customHeight="1">
      <c r="A3" s="84" t="s">
        <v>26</v>
      </c>
      <c r="B3" s="105" t="s">
        <v>162</v>
      </c>
      <c r="C3" s="106"/>
      <c r="D3" s="85" t="s">
        <v>113</v>
      </c>
      <c r="E3" s="7" t="s">
        <v>19</v>
      </c>
      <c r="F3" s="8" t="s">
        <v>20</v>
      </c>
      <c r="G3" s="9" t="s">
        <v>21</v>
      </c>
      <c r="H3" s="25" t="s">
        <v>40</v>
      </c>
    </row>
    <row r="4" spans="1:9" ht="19.5" customHeight="1">
      <c r="A4" s="86" t="s">
        <v>28</v>
      </c>
      <c r="B4" s="110" t="s">
        <v>175</v>
      </c>
      <c r="C4" s="111"/>
      <c r="D4" s="107">
        <v>12006.248</v>
      </c>
      <c r="E4" s="11">
        <v>1050000</v>
      </c>
      <c r="F4" s="12">
        <v>540092.79</v>
      </c>
      <c r="G4" s="13">
        <f>F4/(E4/100)</f>
        <v>51.437408571428577</v>
      </c>
      <c r="H4" s="24">
        <v>1134.7</v>
      </c>
    </row>
    <row r="5" spans="1:9" ht="14.25" customHeight="1">
      <c r="A5" s="86" t="s">
        <v>165</v>
      </c>
      <c r="B5" s="110" t="s">
        <v>166</v>
      </c>
      <c r="C5" s="111"/>
      <c r="D5" s="87">
        <v>20</v>
      </c>
      <c r="E5" s="11">
        <v>550000</v>
      </c>
      <c r="F5" s="12">
        <v>68923.09</v>
      </c>
      <c r="G5" s="13">
        <f t="shared" ref="G5:G11" si="0">F5/(E5/100)</f>
        <v>12.531470909090908</v>
      </c>
      <c r="H5" s="24">
        <v>79</v>
      </c>
    </row>
    <row r="6" spans="1:9" ht="14.25" customHeight="1">
      <c r="A6" s="86" t="s">
        <v>167</v>
      </c>
      <c r="B6" s="110" t="s">
        <v>124</v>
      </c>
      <c r="C6" s="111"/>
      <c r="D6" s="87">
        <v>250</v>
      </c>
      <c r="E6" s="11">
        <v>100000</v>
      </c>
      <c r="F6" s="12">
        <v>49292.69</v>
      </c>
      <c r="G6" s="13">
        <f t="shared" si="0"/>
        <v>49.29269</v>
      </c>
      <c r="H6" s="24">
        <v>106.7</v>
      </c>
    </row>
    <row r="7" spans="1:9" ht="15.75" customHeight="1">
      <c r="A7" s="86" t="s">
        <v>168</v>
      </c>
      <c r="B7" s="110" t="s">
        <v>169</v>
      </c>
      <c r="C7" s="111"/>
      <c r="D7" s="87">
        <v>16</v>
      </c>
      <c r="E7" s="11">
        <v>1700000</v>
      </c>
      <c r="F7" s="12">
        <v>597906.54</v>
      </c>
      <c r="G7" s="13">
        <f t="shared" si="0"/>
        <v>35.170972941176473</v>
      </c>
      <c r="H7" s="24">
        <v>1071.7</v>
      </c>
    </row>
    <row r="8" spans="1:9" ht="15.75" customHeight="1">
      <c r="A8" s="86" t="s">
        <v>170</v>
      </c>
      <c r="B8" s="110" t="s">
        <v>128</v>
      </c>
      <c r="C8" s="111"/>
      <c r="D8" s="87">
        <v>100</v>
      </c>
      <c r="E8" s="11">
        <v>391650</v>
      </c>
      <c r="F8" s="12">
        <v>391650</v>
      </c>
      <c r="G8" s="13">
        <f>F8/(E8/100)</f>
        <v>100</v>
      </c>
      <c r="H8" s="24">
        <v>391</v>
      </c>
    </row>
    <row r="9" spans="1:9" ht="15" customHeight="1">
      <c r="A9" s="86" t="s">
        <v>171</v>
      </c>
      <c r="B9" s="110" t="s">
        <v>132</v>
      </c>
      <c r="C9" s="111"/>
      <c r="D9" s="87">
        <v>450</v>
      </c>
      <c r="E9" s="11">
        <v>2500000</v>
      </c>
      <c r="F9" s="12">
        <v>1262192.4979999999</v>
      </c>
      <c r="G9" s="13">
        <f>F9/(E9/100)</f>
        <v>50.487699919999997</v>
      </c>
      <c r="H9" s="24">
        <v>2676.45</v>
      </c>
    </row>
    <row r="10" spans="1:9" ht="14.25" customHeight="1">
      <c r="A10" s="86" t="s">
        <v>172</v>
      </c>
      <c r="B10" s="110" t="s">
        <v>142</v>
      </c>
      <c r="C10" s="111"/>
      <c r="D10" s="87">
        <v>70</v>
      </c>
      <c r="E10" s="11">
        <v>20000</v>
      </c>
      <c r="F10" s="12">
        <v>19650</v>
      </c>
      <c r="G10" s="13">
        <f t="shared" si="0"/>
        <v>98.25</v>
      </c>
      <c r="H10" s="24">
        <v>20.7</v>
      </c>
    </row>
    <row r="11" spans="1:9" ht="12" customHeight="1">
      <c r="A11" s="86" t="s">
        <v>173</v>
      </c>
      <c r="B11" s="110" t="s">
        <v>174</v>
      </c>
      <c r="C11" s="111"/>
      <c r="D11" s="87">
        <v>15</v>
      </c>
      <c r="E11" s="11">
        <v>5000</v>
      </c>
      <c r="F11" s="12">
        <v>2540</v>
      </c>
      <c r="G11" s="13">
        <f t="shared" si="0"/>
        <v>50.8</v>
      </c>
      <c r="H11" s="24">
        <v>14.3</v>
      </c>
    </row>
    <row r="12" spans="1:9" ht="15" customHeight="1">
      <c r="A12" s="92" t="s">
        <v>163</v>
      </c>
      <c r="B12" s="108"/>
      <c r="C12" s="109"/>
      <c r="D12" s="85">
        <f>SUM(D4:D11)</f>
        <v>12927.248</v>
      </c>
      <c r="E12" s="11">
        <f>SUM(E4:E11)</f>
        <v>6316650</v>
      </c>
      <c r="F12" s="11">
        <f>SUM(F4:F11)</f>
        <v>2932247.608</v>
      </c>
      <c r="G12" s="11">
        <f>SUM(G4:G11)</f>
        <v>447.97024234169595</v>
      </c>
      <c r="H12" s="11">
        <f>SUM(H4:H11)</f>
        <v>5494.55</v>
      </c>
    </row>
    <row r="13" spans="1:9" ht="26.25" customHeight="1">
      <c r="A13" s="89"/>
      <c r="B13" s="89"/>
      <c r="C13" s="90" t="s">
        <v>39</v>
      </c>
      <c r="D13" s="91"/>
      <c r="I13" s="66"/>
    </row>
    <row r="14" spans="1:9" ht="39" customHeight="1">
      <c r="A14" s="88" t="s">
        <v>26</v>
      </c>
      <c r="B14" s="92" t="s">
        <v>162</v>
      </c>
      <c r="C14" s="93"/>
      <c r="D14" s="88" t="s">
        <v>47</v>
      </c>
      <c r="E14" s="30" t="s">
        <v>18</v>
      </c>
      <c r="F14" s="31" t="s">
        <v>17</v>
      </c>
      <c r="G14" s="16" t="s">
        <v>16</v>
      </c>
      <c r="H14" s="32" t="s">
        <v>40</v>
      </c>
      <c r="I14" s="66"/>
    </row>
    <row r="15" spans="1:9" s="41" customFormat="1" ht="15" customHeight="1">
      <c r="A15" s="94">
        <v>1039</v>
      </c>
      <c r="B15" s="95" t="s">
        <v>151</v>
      </c>
      <c r="C15" s="93"/>
      <c r="D15" s="96">
        <v>760</v>
      </c>
      <c r="E15" s="38"/>
      <c r="F15" s="39"/>
      <c r="G15" s="10"/>
      <c r="H15" s="40"/>
      <c r="I15" s="65"/>
    </row>
    <row r="16" spans="1:9" ht="21.75" customHeight="1">
      <c r="A16" s="97">
        <v>2212</v>
      </c>
      <c r="B16" s="98" t="s">
        <v>152</v>
      </c>
      <c r="C16" s="93"/>
      <c r="D16" s="96">
        <v>2000</v>
      </c>
      <c r="E16" s="11">
        <v>10000</v>
      </c>
      <c r="F16" s="12">
        <v>1040</v>
      </c>
      <c r="G16" s="13">
        <f t="shared" ref="G16:G24" si="1">F16/(E16/100)</f>
        <v>10.4</v>
      </c>
      <c r="H16" s="24">
        <v>317.70999999999998</v>
      </c>
      <c r="I16" s="65"/>
    </row>
    <row r="17" spans="1:9" s="46" customFormat="1" ht="24.75" customHeight="1">
      <c r="A17" s="97">
        <v>2219</v>
      </c>
      <c r="B17" s="98" t="s">
        <v>153</v>
      </c>
      <c r="C17" s="93"/>
      <c r="D17" s="96">
        <v>370</v>
      </c>
      <c r="E17" s="47"/>
      <c r="F17" s="48"/>
      <c r="G17" s="49"/>
      <c r="H17" s="50"/>
      <c r="I17" s="65"/>
    </row>
    <row r="18" spans="1:9" ht="21.75" customHeight="1">
      <c r="A18" s="97">
        <v>2221</v>
      </c>
      <c r="B18" s="98" t="s">
        <v>154</v>
      </c>
      <c r="C18" s="93"/>
      <c r="D18" s="96">
        <v>101.248</v>
      </c>
      <c r="E18" s="11"/>
      <c r="F18" s="12"/>
      <c r="G18" s="13"/>
      <c r="H18" s="24"/>
      <c r="I18" s="65"/>
    </row>
    <row r="19" spans="1:9" s="37" customFormat="1" ht="23.25" customHeight="1">
      <c r="A19" s="99">
        <v>2321</v>
      </c>
      <c r="B19" s="98" t="s">
        <v>155</v>
      </c>
      <c r="C19" s="93"/>
      <c r="D19" s="96">
        <v>3</v>
      </c>
      <c r="E19" s="11"/>
      <c r="F19" s="12"/>
      <c r="G19" s="13"/>
      <c r="H19" s="36"/>
      <c r="I19" s="65"/>
    </row>
    <row r="20" spans="1:9" ht="21.75" customHeight="1">
      <c r="A20" s="97">
        <v>3113</v>
      </c>
      <c r="B20" s="98" t="s">
        <v>156</v>
      </c>
      <c r="C20" s="93"/>
      <c r="D20" s="96">
        <v>970</v>
      </c>
      <c r="E20" s="11">
        <v>63000</v>
      </c>
      <c r="F20" s="12">
        <v>0</v>
      </c>
      <c r="G20" s="13">
        <f t="shared" si="1"/>
        <v>0</v>
      </c>
      <c r="H20" s="24">
        <v>8.1</v>
      </c>
      <c r="I20" s="65"/>
    </row>
    <row r="21" spans="1:9" ht="21.75" customHeight="1">
      <c r="A21" s="97">
        <v>3314</v>
      </c>
      <c r="B21" s="98" t="s">
        <v>157</v>
      </c>
      <c r="C21" s="93"/>
      <c r="D21" s="96">
        <v>10</v>
      </c>
      <c r="E21" s="11">
        <v>276616</v>
      </c>
      <c r="F21" s="12">
        <v>0</v>
      </c>
      <c r="G21" s="13">
        <f t="shared" si="1"/>
        <v>0</v>
      </c>
      <c r="H21" s="24">
        <v>5</v>
      </c>
      <c r="I21" s="65"/>
    </row>
    <row r="22" spans="1:9" ht="21.75" customHeight="1">
      <c r="A22" s="97">
        <v>3319</v>
      </c>
      <c r="B22" s="98" t="s">
        <v>158</v>
      </c>
      <c r="C22" s="93"/>
      <c r="D22" s="96">
        <v>3</v>
      </c>
      <c r="E22" s="11">
        <v>320000</v>
      </c>
      <c r="F22" s="12">
        <v>192749</v>
      </c>
      <c r="G22" s="13">
        <f t="shared" si="1"/>
        <v>60.2340625</v>
      </c>
      <c r="H22" s="24"/>
      <c r="I22" s="65"/>
    </row>
    <row r="23" spans="1:9" ht="22.5" customHeight="1">
      <c r="A23" s="97">
        <v>3326</v>
      </c>
      <c r="B23" s="98" t="s">
        <v>122</v>
      </c>
      <c r="C23" s="93"/>
      <c r="D23" s="96">
        <v>36</v>
      </c>
      <c r="E23" s="11"/>
      <c r="F23" s="12"/>
      <c r="G23" s="13"/>
      <c r="H23" s="24"/>
      <c r="I23" s="65"/>
    </row>
    <row r="24" spans="1:9" ht="17.25" customHeight="1">
      <c r="A24" s="97">
        <v>3399</v>
      </c>
      <c r="B24" s="98" t="s">
        <v>121</v>
      </c>
      <c r="C24" s="93"/>
      <c r="D24" s="96">
        <v>100</v>
      </c>
      <c r="E24" s="11">
        <v>143195</v>
      </c>
      <c r="F24" s="12">
        <v>70878</v>
      </c>
      <c r="G24" s="13">
        <f t="shared" si="1"/>
        <v>49.497538321868781</v>
      </c>
      <c r="H24" s="24">
        <v>9.6999999999999993</v>
      </c>
      <c r="I24" s="65"/>
    </row>
    <row r="25" spans="1:9" ht="18.75" customHeight="1">
      <c r="A25" s="97">
        <v>3341</v>
      </c>
      <c r="B25" s="98" t="s">
        <v>123</v>
      </c>
      <c r="C25" s="93"/>
      <c r="D25" s="96">
        <v>7</v>
      </c>
      <c r="H25" s="24">
        <v>3</v>
      </c>
      <c r="I25" s="65"/>
    </row>
    <row r="26" spans="1:9" ht="18.75" customHeight="1">
      <c r="A26" s="97">
        <v>3412</v>
      </c>
      <c r="B26" s="98" t="s">
        <v>124</v>
      </c>
      <c r="C26" s="93"/>
      <c r="D26" s="96">
        <v>330</v>
      </c>
      <c r="H26" s="24">
        <v>9</v>
      </c>
      <c r="I26" s="65"/>
    </row>
    <row r="27" spans="1:9" ht="18.75" customHeight="1">
      <c r="A27" s="97">
        <v>3419</v>
      </c>
      <c r="B27" s="98" t="s">
        <v>159</v>
      </c>
      <c r="C27" s="93"/>
      <c r="D27" s="96">
        <v>400</v>
      </c>
      <c r="H27" s="24">
        <v>350</v>
      </c>
      <c r="I27" s="65"/>
    </row>
    <row r="28" spans="1:9" ht="18.75" customHeight="1">
      <c r="A28" s="97">
        <v>3421</v>
      </c>
      <c r="B28" s="98" t="s">
        <v>126</v>
      </c>
      <c r="C28" s="93"/>
      <c r="D28" s="96">
        <v>50</v>
      </c>
      <c r="H28" s="24">
        <v>394.2</v>
      </c>
      <c r="I28" s="65"/>
    </row>
    <row r="29" spans="1:9" ht="18.75" customHeight="1">
      <c r="A29" s="97">
        <v>3613</v>
      </c>
      <c r="B29" s="98" t="s">
        <v>128</v>
      </c>
      <c r="C29" s="93"/>
      <c r="D29" s="96">
        <v>72</v>
      </c>
      <c r="H29" s="24">
        <v>1.55</v>
      </c>
      <c r="I29" s="65"/>
    </row>
    <row r="30" spans="1:9" ht="18.75" customHeight="1">
      <c r="A30" s="97">
        <v>3631</v>
      </c>
      <c r="B30" s="98" t="s">
        <v>160</v>
      </c>
      <c r="C30" s="93"/>
      <c r="D30" s="96">
        <v>560</v>
      </c>
      <c r="H30" s="24">
        <v>163.56</v>
      </c>
      <c r="I30" s="65"/>
    </row>
    <row r="31" spans="1:9">
      <c r="A31" s="97">
        <v>3635</v>
      </c>
      <c r="B31" s="98" t="s">
        <v>161</v>
      </c>
      <c r="C31" s="93"/>
      <c r="D31" s="96">
        <v>300</v>
      </c>
      <c r="H31" s="24"/>
      <c r="I31" s="65"/>
    </row>
    <row r="32" spans="1:9" ht="21.75" customHeight="1">
      <c r="A32" s="97">
        <v>3721</v>
      </c>
      <c r="B32" s="98" t="s">
        <v>131</v>
      </c>
      <c r="C32" s="93"/>
      <c r="D32" s="96">
        <v>40</v>
      </c>
      <c r="H32" s="24">
        <v>21.6</v>
      </c>
      <c r="I32" s="65"/>
    </row>
    <row r="33" spans="1:9" ht="18.75" customHeight="1">
      <c r="A33" s="97">
        <v>3722</v>
      </c>
      <c r="B33" s="98" t="s">
        <v>132</v>
      </c>
      <c r="C33" s="93"/>
      <c r="D33" s="96">
        <v>450</v>
      </c>
      <c r="H33" s="24">
        <v>390</v>
      </c>
      <c r="I33" s="65"/>
    </row>
    <row r="34" spans="1:9" ht="18.75" customHeight="1">
      <c r="A34" s="97">
        <v>3723</v>
      </c>
      <c r="B34" s="98" t="s">
        <v>133</v>
      </c>
      <c r="C34" s="93"/>
      <c r="D34" s="96">
        <v>280</v>
      </c>
      <c r="H34" s="24">
        <v>140</v>
      </c>
      <c r="I34" s="65"/>
    </row>
    <row r="35" spans="1:9" ht="18.75" customHeight="1">
      <c r="A35" s="97">
        <v>3639</v>
      </c>
      <c r="B35" s="98" t="s">
        <v>135</v>
      </c>
      <c r="C35" s="93"/>
      <c r="D35" s="96">
        <v>1056</v>
      </c>
      <c r="H35" s="24">
        <v>364.42</v>
      </c>
      <c r="I35" s="65"/>
    </row>
    <row r="36" spans="1:9">
      <c r="A36" s="97">
        <v>3745</v>
      </c>
      <c r="B36" s="98" t="s">
        <v>134</v>
      </c>
      <c r="C36" s="93"/>
      <c r="D36" s="96">
        <v>750</v>
      </c>
      <c r="H36" s="24"/>
      <c r="I36" s="65"/>
    </row>
    <row r="37" spans="1:9">
      <c r="A37" s="97">
        <v>4222</v>
      </c>
      <c r="B37" s="98" t="s">
        <v>136</v>
      </c>
      <c r="C37" s="93"/>
      <c r="D37" s="96">
        <v>50</v>
      </c>
      <c r="H37" s="24"/>
      <c r="I37" s="65"/>
    </row>
    <row r="38" spans="1:9" ht="18.75" customHeight="1">
      <c r="A38" s="97">
        <v>4399</v>
      </c>
      <c r="B38" s="98" t="s">
        <v>138</v>
      </c>
      <c r="C38" s="93"/>
      <c r="D38" s="96">
        <v>10</v>
      </c>
      <c r="H38" s="24"/>
      <c r="I38" s="65"/>
    </row>
    <row r="39" spans="1:9">
      <c r="A39" s="97">
        <v>5512</v>
      </c>
      <c r="B39" s="98" t="s">
        <v>139</v>
      </c>
      <c r="C39" s="93"/>
      <c r="D39" s="96">
        <v>161</v>
      </c>
      <c r="H39" s="24"/>
      <c r="I39" s="65"/>
    </row>
    <row r="40" spans="1:9">
      <c r="A40" s="97">
        <v>5519</v>
      </c>
      <c r="B40" s="98" t="s">
        <v>140</v>
      </c>
      <c r="C40" s="93"/>
      <c r="D40" s="96">
        <v>256</v>
      </c>
      <c r="H40" s="24"/>
      <c r="I40" s="65"/>
    </row>
    <row r="41" spans="1:9">
      <c r="A41" s="97">
        <v>6112</v>
      </c>
      <c r="B41" s="98" t="s">
        <v>141</v>
      </c>
      <c r="C41" s="93"/>
      <c r="D41" s="96">
        <v>947</v>
      </c>
      <c r="H41" s="24"/>
      <c r="I41" s="65"/>
    </row>
    <row r="42" spans="1:9">
      <c r="A42" s="97">
        <v>6171</v>
      </c>
      <c r="B42" s="98" t="s">
        <v>142</v>
      </c>
      <c r="C42" s="93"/>
      <c r="D42" s="96">
        <v>2096</v>
      </c>
      <c r="H42" s="24"/>
      <c r="I42" s="65"/>
    </row>
    <row r="43" spans="1:9">
      <c r="A43" s="97">
        <v>6399</v>
      </c>
      <c r="B43" s="98" t="s">
        <v>145</v>
      </c>
      <c r="C43" s="93"/>
      <c r="D43" s="96">
        <v>759</v>
      </c>
      <c r="H43" s="24"/>
      <c r="I43" s="65"/>
    </row>
    <row r="44" spans="1:9">
      <c r="A44" s="102" t="s">
        <v>164</v>
      </c>
      <c r="B44" s="103"/>
      <c r="C44" s="104"/>
      <c r="D44" s="100">
        <f>SUM(D15:D43)</f>
        <v>12927.248</v>
      </c>
      <c r="H44" s="24"/>
      <c r="I44" s="65">
        <f>SUM(I15:I43)</f>
        <v>0</v>
      </c>
    </row>
    <row r="45" spans="1:9">
      <c r="A45" s="89"/>
      <c r="B45" s="89"/>
      <c r="C45" s="101"/>
      <c r="D45" s="91"/>
      <c r="I45" s="65"/>
    </row>
    <row r="46" spans="1:9">
      <c r="A46" s="89"/>
      <c r="B46" s="89"/>
      <c r="C46" s="101"/>
      <c r="D46" s="91"/>
      <c r="I46" s="68">
        <f>I44-D44</f>
        <v>-12927.248</v>
      </c>
    </row>
    <row r="47" spans="1:9">
      <c r="A47" s="89"/>
      <c r="B47" s="89"/>
      <c r="C47" s="101"/>
      <c r="D47" s="91"/>
      <c r="I47" s="65"/>
    </row>
    <row r="48" spans="1:9">
      <c r="I48" s="65"/>
    </row>
    <row r="49" spans="9:9">
      <c r="I49" s="65"/>
    </row>
    <row r="50" spans="9:9">
      <c r="I50" s="65"/>
    </row>
    <row r="51" spans="9:9">
      <c r="I51" s="65"/>
    </row>
    <row r="52" spans="9:9">
      <c r="I52" s="65"/>
    </row>
    <row r="53" spans="9:9">
      <c r="I53" s="65"/>
    </row>
    <row r="54" spans="9:9">
      <c r="I54" s="65"/>
    </row>
    <row r="55" spans="9:9">
      <c r="I55" s="65"/>
    </row>
    <row r="56" spans="9:9">
      <c r="I56" s="65"/>
    </row>
    <row r="57" spans="9:9">
      <c r="I57" s="65"/>
    </row>
    <row r="58" spans="9:9">
      <c r="I58" s="65"/>
    </row>
    <row r="59" spans="9:9">
      <c r="I59" s="65"/>
    </row>
    <row r="60" spans="9:9">
      <c r="I60" s="65"/>
    </row>
    <row r="61" spans="9:9">
      <c r="I61" s="65"/>
    </row>
    <row r="62" spans="9:9">
      <c r="I62" s="65"/>
    </row>
    <row r="63" spans="9:9">
      <c r="I63" s="65"/>
    </row>
    <row r="64" spans="9:9">
      <c r="I64" s="65"/>
    </row>
  </sheetData>
  <mergeCells count="43">
    <mergeCell ref="B3:C3"/>
    <mergeCell ref="A12:C12"/>
    <mergeCell ref="B42:C42"/>
    <mergeCell ref="B43:C43"/>
    <mergeCell ref="B14:C14"/>
    <mergeCell ref="B4:C4"/>
    <mergeCell ref="B5:C5"/>
    <mergeCell ref="B6:C6"/>
    <mergeCell ref="B7:C7"/>
    <mergeCell ref="B8:C8"/>
    <mergeCell ref="B9:C9"/>
    <mergeCell ref="B10:C10"/>
    <mergeCell ref="B11:C11"/>
    <mergeCell ref="B29:C29"/>
    <mergeCell ref="B30:C30"/>
    <mergeCell ref="A1:D1"/>
    <mergeCell ref="A2:D2"/>
    <mergeCell ref="B36:C36"/>
    <mergeCell ref="B25:C25"/>
    <mergeCell ref="B26:C26"/>
    <mergeCell ref="B27:C27"/>
    <mergeCell ref="B28:C28"/>
    <mergeCell ref="B23:C23"/>
    <mergeCell ref="B24:C24"/>
    <mergeCell ref="B31:C31"/>
    <mergeCell ref="B32:C32"/>
    <mergeCell ref="B33:C33"/>
    <mergeCell ref="B34:C34"/>
    <mergeCell ref="B37:C37"/>
    <mergeCell ref="B38:C38"/>
    <mergeCell ref="B39:C39"/>
    <mergeCell ref="B40:C40"/>
    <mergeCell ref="B41:C41"/>
    <mergeCell ref="B35:C35"/>
    <mergeCell ref="A44:C4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23622047244094491" right="0.23622047244094491" top="0.35433070866141736" bottom="0.35433070866141736" header="0.31496062992125984" footer="0.11811023622047245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1"/>
  <sheetViews>
    <sheetView showGridLines="0" topLeftCell="A139" zoomScaleNormal="100" workbookViewId="0">
      <selection activeCell="D181" sqref="D181"/>
    </sheetView>
  </sheetViews>
  <sheetFormatPr defaultRowHeight="15"/>
  <cols>
    <col min="1" max="1" width="6" style="20" customWidth="1"/>
    <col min="2" max="2" width="7.85546875" style="20" customWidth="1"/>
    <col min="3" max="3" width="64.42578125" style="2" customWidth="1"/>
    <col min="4" max="4" width="11.85546875" style="4" customWidth="1"/>
    <col min="5" max="5" width="15.85546875" style="4" hidden="1" customWidth="1"/>
    <col min="6" max="6" width="19.140625" style="3" hidden="1" customWidth="1"/>
    <col min="7" max="7" width="14.5703125" style="2" hidden="1" customWidth="1"/>
    <col min="8" max="8" width="8.5703125" style="23" customWidth="1"/>
    <col min="9" max="9" width="12.85546875" bestFit="1" customWidth="1"/>
  </cols>
  <sheetData>
    <row r="1" spans="1:8" ht="15.75">
      <c r="C1" s="5" t="s">
        <v>24</v>
      </c>
    </row>
    <row r="2" spans="1:8" ht="15.75">
      <c r="C2" s="1" t="s">
        <v>25</v>
      </c>
    </row>
    <row r="3" spans="1:8" ht="31.5" customHeight="1">
      <c r="A3" s="19" t="s">
        <v>26</v>
      </c>
      <c r="B3" s="19" t="s">
        <v>27</v>
      </c>
      <c r="C3" s="6" t="s">
        <v>29</v>
      </c>
      <c r="D3" s="7" t="s">
        <v>113</v>
      </c>
      <c r="E3" s="7" t="s">
        <v>19</v>
      </c>
      <c r="F3" s="8" t="s">
        <v>20</v>
      </c>
      <c r="G3" s="9" t="s">
        <v>21</v>
      </c>
      <c r="H3" s="25" t="s">
        <v>40</v>
      </c>
    </row>
    <row r="4" spans="1:8" ht="21.75" customHeight="1">
      <c r="A4" s="21" t="s">
        <v>28</v>
      </c>
      <c r="B4" s="17">
        <v>1111</v>
      </c>
      <c r="C4" s="10" t="s">
        <v>0</v>
      </c>
      <c r="D4" s="11">
        <v>1100</v>
      </c>
      <c r="E4" s="11">
        <v>1050000</v>
      </c>
      <c r="F4" s="12">
        <v>540092.79</v>
      </c>
      <c r="G4" s="13">
        <f>F4/(E4/100)</f>
        <v>51.437408571428577</v>
      </c>
      <c r="H4" s="24">
        <v>1134.7</v>
      </c>
    </row>
    <row r="5" spans="1:8" ht="21.75" customHeight="1">
      <c r="A5" s="21" t="s">
        <v>28</v>
      </c>
      <c r="B5" s="17">
        <v>1112</v>
      </c>
      <c r="C5" s="10" t="s">
        <v>1</v>
      </c>
      <c r="D5" s="11">
        <v>80</v>
      </c>
      <c r="E5" s="11">
        <v>550000</v>
      </c>
      <c r="F5" s="12">
        <v>68923.09</v>
      </c>
      <c r="G5" s="13">
        <f t="shared" ref="G5:G31" si="0">F5/(E5/100)</f>
        <v>12.531470909090908</v>
      </c>
      <c r="H5" s="24">
        <v>79</v>
      </c>
    </row>
    <row r="6" spans="1:8" ht="21.75" customHeight="1">
      <c r="A6" s="21" t="s">
        <v>28</v>
      </c>
      <c r="B6" s="17">
        <v>1113</v>
      </c>
      <c r="C6" s="10" t="s">
        <v>2</v>
      </c>
      <c r="D6" s="11">
        <v>100</v>
      </c>
      <c r="E6" s="11">
        <v>100000</v>
      </c>
      <c r="F6" s="12">
        <v>49292.69</v>
      </c>
      <c r="G6" s="13">
        <f t="shared" si="0"/>
        <v>49.29269</v>
      </c>
      <c r="H6" s="24">
        <v>106.7</v>
      </c>
    </row>
    <row r="7" spans="1:8" ht="21.75" customHeight="1">
      <c r="A7" s="21" t="s">
        <v>28</v>
      </c>
      <c r="B7" s="17">
        <v>1121</v>
      </c>
      <c r="C7" s="10" t="s">
        <v>3</v>
      </c>
      <c r="D7" s="11">
        <v>1000</v>
      </c>
      <c r="E7" s="11">
        <v>1700000</v>
      </c>
      <c r="F7" s="12">
        <v>597906.54</v>
      </c>
      <c r="G7" s="13">
        <f t="shared" si="0"/>
        <v>35.170972941176473</v>
      </c>
      <c r="H7" s="24">
        <v>1071.7</v>
      </c>
    </row>
    <row r="8" spans="1:8" ht="31.5" customHeight="1">
      <c r="A8" s="21" t="s">
        <v>28</v>
      </c>
      <c r="B8" s="17">
        <v>1122</v>
      </c>
      <c r="C8" s="14" t="s">
        <v>112</v>
      </c>
      <c r="D8" s="11">
        <v>759</v>
      </c>
      <c r="E8" s="11">
        <v>391650</v>
      </c>
      <c r="F8" s="12">
        <v>391650</v>
      </c>
      <c r="G8" s="13">
        <f>F8/(E8/100)</f>
        <v>100</v>
      </c>
      <c r="H8" s="24">
        <v>391</v>
      </c>
    </row>
    <row r="9" spans="1:8" ht="21.75" customHeight="1">
      <c r="A9" s="21" t="s">
        <v>28</v>
      </c>
      <c r="B9" s="17">
        <v>1211</v>
      </c>
      <c r="C9" s="10" t="s">
        <v>15</v>
      </c>
      <c r="D9" s="11">
        <v>2800</v>
      </c>
      <c r="E9" s="11">
        <v>2500000</v>
      </c>
      <c r="F9" s="12">
        <v>1262192.4979999999</v>
      </c>
      <c r="G9" s="13">
        <f>F9/(E9/100)</f>
        <v>50.487699919999997</v>
      </c>
      <c r="H9" s="24">
        <v>2676.45</v>
      </c>
    </row>
    <row r="10" spans="1:8" ht="21.75" customHeight="1">
      <c r="A10" s="21" t="s">
        <v>28</v>
      </c>
      <c r="B10" s="17">
        <v>1341</v>
      </c>
      <c r="C10" s="10" t="s">
        <v>5</v>
      </c>
      <c r="D10" s="11">
        <v>19</v>
      </c>
      <c r="E10" s="11">
        <v>20000</v>
      </c>
      <c r="F10" s="12">
        <v>19650</v>
      </c>
      <c r="G10" s="13">
        <f t="shared" si="0"/>
        <v>98.25</v>
      </c>
      <c r="H10" s="24">
        <v>20.7</v>
      </c>
    </row>
    <row r="11" spans="1:8" ht="21.75" customHeight="1">
      <c r="A11" s="21" t="s">
        <v>28</v>
      </c>
      <c r="B11" s="17">
        <v>1342</v>
      </c>
      <c r="C11" s="10" t="s">
        <v>6</v>
      </c>
      <c r="D11" s="11">
        <v>10</v>
      </c>
      <c r="E11" s="11">
        <v>5000</v>
      </c>
      <c r="F11" s="12">
        <v>2540</v>
      </c>
      <c r="G11" s="13">
        <f t="shared" si="0"/>
        <v>50.8</v>
      </c>
      <c r="H11" s="24">
        <v>14.3</v>
      </c>
    </row>
    <row r="12" spans="1:8" ht="21.75" customHeight="1">
      <c r="A12" s="21" t="s">
        <v>28</v>
      </c>
      <c r="B12" s="17">
        <v>1343</v>
      </c>
      <c r="C12" s="10" t="s">
        <v>7</v>
      </c>
      <c r="D12" s="11">
        <v>2</v>
      </c>
      <c r="E12" s="11">
        <v>1000</v>
      </c>
      <c r="F12" s="12">
        <v>1980</v>
      </c>
      <c r="G12" s="13">
        <f t="shared" si="0"/>
        <v>198</v>
      </c>
      <c r="H12" s="24">
        <v>2.1</v>
      </c>
    </row>
    <row r="13" spans="1:8" ht="32.25" customHeight="1">
      <c r="A13" s="21" t="s">
        <v>28</v>
      </c>
      <c r="B13" s="17">
        <v>1361</v>
      </c>
      <c r="C13" s="10" t="s">
        <v>8</v>
      </c>
      <c r="D13" s="11">
        <v>10</v>
      </c>
      <c r="E13" s="11">
        <v>10000</v>
      </c>
      <c r="F13" s="12">
        <v>5060</v>
      </c>
      <c r="G13" s="13">
        <f t="shared" si="0"/>
        <v>50.6</v>
      </c>
      <c r="H13" s="24">
        <v>11.9</v>
      </c>
    </row>
    <row r="14" spans="1:8" ht="21.75" customHeight="1">
      <c r="A14" s="21" t="s">
        <v>28</v>
      </c>
      <c r="B14" s="17">
        <v>1511</v>
      </c>
      <c r="C14" s="10" t="s">
        <v>9</v>
      </c>
      <c r="D14" s="11">
        <v>350</v>
      </c>
      <c r="E14" s="11">
        <v>150000</v>
      </c>
      <c r="F14" s="12">
        <v>141748.39000000001</v>
      </c>
      <c r="G14" s="13">
        <f t="shared" si="0"/>
        <v>94.498926666666677</v>
      </c>
      <c r="H14" s="24">
        <v>190.8</v>
      </c>
    </row>
    <row r="15" spans="1:8" ht="21.75" customHeight="1">
      <c r="A15" s="21" t="s">
        <v>30</v>
      </c>
      <c r="B15" s="17">
        <v>2451</v>
      </c>
      <c r="C15" s="10" t="s">
        <v>10</v>
      </c>
      <c r="D15" s="11">
        <v>360</v>
      </c>
      <c r="E15" s="11">
        <v>180000</v>
      </c>
      <c r="F15" s="12">
        <v>0</v>
      </c>
      <c r="G15" s="13">
        <f t="shared" si="0"/>
        <v>0</v>
      </c>
      <c r="H15" s="24">
        <v>0</v>
      </c>
    </row>
    <row r="16" spans="1:8" ht="21.75" customHeight="1">
      <c r="A16" s="21"/>
      <c r="B16" s="17"/>
      <c r="C16" s="10" t="s">
        <v>22</v>
      </c>
      <c r="D16" s="11"/>
      <c r="E16" s="11">
        <v>22000</v>
      </c>
      <c r="F16" s="12">
        <v>22000</v>
      </c>
      <c r="G16" s="13">
        <f t="shared" si="0"/>
        <v>100</v>
      </c>
      <c r="H16" s="24"/>
    </row>
    <row r="17" spans="1:8" ht="39.75" customHeight="1">
      <c r="A17" s="21"/>
      <c r="B17" s="18">
        <v>4112</v>
      </c>
      <c r="C17" s="10" t="s">
        <v>31</v>
      </c>
      <c r="D17" s="22">
        <v>315.16199999999998</v>
      </c>
      <c r="E17" s="11">
        <v>107562</v>
      </c>
      <c r="F17" s="12">
        <v>59046</v>
      </c>
      <c r="G17" s="13">
        <f t="shared" si="0"/>
        <v>54.894851341551856</v>
      </c>
      <c r="H17" s="24">
        <v>107.56</v>
      </c>
    </row>
    <row r="18" spans="1:8" ht="36.75" customHeight="1">
      <c r="A18" s="21"/>
      <c r="B18" s="17">
        <v>4116</v>
      </c>
      <c r="C18" s="10" t="s">
        <v>11</v>
      </c>
      <c r="D18" s="11"/>
      <c r="E18" s="11">
        <v>90195</v>
      </c>
      <c r="F18" s="12">
        <v>90195</v>
      </c>
      <c r="G18" s="13">
        <f t="shared" si="0"/>
        <v>100</v>
      </c>
      <c r="H18" s="24">
        <v>742.57</v>
      </c>
    </row>
    <row r="19" spans="1:8" ht="21.75" customHeight="1">
      <c r="A19" s="21"/>
      <c r="B19" s="17"/>
      <c r="C19" s="10" t="s">
        <v>23</v>
      </c>
      <c r="D19" s="11"/>
      <c r="E19" s="11">
        <v>57044</v>
      </c>
      <c r="F19" s="12">
        <v>57044</v>
      </c>
      <c r="G19" s="13">
        <f t="shared" si="0"/>
        <v>99.999999999999986</v>
      </c>
      <c r="H19" s="24"/>
    </row>
    <row r="20" spans="1:8" ht="21.75" customHeight="1">
      <c r="A20" s="21"/>
      <c r="B20" s="17"/>
      <c r="C20" s="10" t="s">
        <v>45</v>
      </c>
      <c r="D20" s="11"/>
      <c r="E20" s="11">
        <v>386616</v>
      </c>
      <c r="F20" s="12">
        <v>386616</v>
      </c>
      <c r="G20" s="13"/>
      <c r="H20" s="24"/>
    </row>
    <row r="21" spans="1:8" ht="21.75" customHeight="1">
      <c r="A21" s="17">
        <v>1012</v>
      </c>
      <c r="B21" s="17">
        <v>2131</v>
      </c>
      <c r="C21" s="10" t="s">
        <v>32</v>
      </c>
      <c r="D21" s="11">
        <v>20</v>
      </c>
      <c r="E21" s="11">
        <v>33000</v>
      </c>
      <c r="F21" s="12">
        <v>28607</v>
      </c>
      <c r="G21" s="13">
        <f t="shared" si="0"/>
        <v>86.687878787878788</v>
      </c>
      <c r="H21" s="24">
        <v>42.9</v>
      </c>
    </row>
    <row r="22" spans="1:8" ht="21.75" customHeight="1">
      <c r="A22" s="17"/>
      <c r="B22" s="17"/>
      <c r="C22" s="10" t="s">
        <v>41</v>
      </c>
      <c r="D22" s="11"/>
      <c r="E22" s="11">
        <v>0</v>
      </c>
      <c r="F22" s="12">
        <v>62400</v>
      </c>
      <c r="G22" s="13"/>
      <c r="H22" s="24"/>
    </row>
    <row r="23" spans="1:8" ht="21.75" customHeight="1">
      <c r="A23" s="17">
        <v>3722</v>
      </c>
      <c r="B23" s="17">
        <v>2111</v>
      </c>
      <c r="C23" s="10" t="s">
        <v>35</v>
      </c>
      <c r="D23" s="11">
        <v>450</v>
      </c>
      <c r="E23" s="11">
        <v>3000</v>
      </c>
      <c r="F23" s="12">
        <v>12425.26</v>
      </c>
      <c r="G23" s="13">
        <f t="shared" si="0"/>
        <v>414.17533333333336</v>
      </c>
      <c r="H23" s="24">
        <v>371.48</v>
      </c>
    </row>
    <row r="24" spans="1:8" ht="21.75" customHeight="1">
      <c r="A24" s="17">
        <v>3412</v>
      </c>
      <c r="B24" s="17">
        <v>2132</v>
      </c>
      <c r="C24" s="10" t="s">
        <v>34</v>
      </c>
      <c r="D24" s="11">
        <v>250</v>
      </c>
      <c r="E24" s="11">
        <v>250000</v>
      </c>
      <c r="F24" s="12">
        <v>250000</v>
      </c>
      <c r="G24" s="13">
        <f t="shared" si="0"/>
        <v>100</v>
      </c>
      <c r="H24" s="24">
        <v>250</v>
      </c>
    </row>
    <row r="25" spans="1:8" ht="36.75" customHeight="1">
      <c r="A25" s="17">
        <v>3612</v>
      </c>
      <c r="B25" s="17">
        <v>2132</v>
      </c>
      <c r="C25" s="15" t="s">
        <v>33</v>
      </c>
      <c r="D25" s="11">
        <v>16</v>
      </c>
      <c r="E25" s="11">
        <v>16000</v>
      </c>
      <c r="F25" s="12">
        <v>8490</v>
      </c>
      <c r="G25" s="13">
        <f t="shared" si="0"/>
        <v>53.0625</v>
      </c>
      <c r="H25" s="24">
        <v>16.98</v>
      </c>
    </row>
    <row r="26" spans="1:8" ht="32.25" customHeight="1">
      <c r="A26" s="17">
        <v>3613</v>
      </c>
      <c r="B26" s="17">
        <v>2132</v>
      </c>
      <c r="C26" s="10" t="s">
        <v>42</v>
      </c>
      <c r="D26" s="11">
        <v>100</v>
      </c>
      <c r="E26" s="11">
        <v>110000</v>
      </c>
      <c r="F26" s="12">
        <v>49343</v>
      </c>
      <c r="G26" s="13">
        <f t="shared" si="0"/>
        <v>44.857272727272729</v>
      </c>
      <c r="H26" s="24">
        <v>108.8</v>
      </c>
    </row>
    <row r="27" spans="1:8" ht="21.75" customHeight="1">
      <c r="A27" s="17">
        <v>6171</v>
      </c>
      <c r="B27" s="17">
        <v>2141</v>
      </c>
      <c r="C27" s="10" t="s">
        <v>36</v>
      </c>
      <c r="D27" s="11">
        <v>30</v>
      </c>
      <c r="E27" s="11">
        <v>20000</v>
      </c>
      <c r="F27" s="12">
        <v>17757.37</v>
      </c>
      <c r="G27" s="13">
        <f t="shared" si="0"/>
        <v>88.786850000000001</v>
      </c>
      <c r="H27" s="24">
        <v>39.65</v>
      </c>
    </row>
    <row r="28" spans="1:8" ht="21.75" customHeight="1">
      <c r="A28" s="17">
        <v>6171</v>
      </c>
      <c r="B28" s="17">
        <v>2142</v>
      </c>
      <c r="C28" s="10" t="s">
        <v>13</v>
      </c>
      <c r="D28" s="11">
        <v>5</v>
      </c>
      <c r="E28" s="11">
        <v>5000</v>
      </c>
      <c r="F28" s="12">
        <v>5346</v>
      </c>
      <c r="G28" s="13">
        <f t="shared" si="0"/>
        <v>106.92</v>
      </c>
      <c r="H28" s="24">
        <v>5.3</v>
      </c>
    </row>
    <row r="29" spans="1:8" ht="31.5" customHeight="1">
      <c r="A29" s="17">
        <v>6171</v>
      </c>
      <c r="B29" s="17">
        <v>2112</v>
      </c>
      <c r="C29" s="10" t="s">
        <v>44</v>
      </c>
      <c r="D29" s="11">
        <v>30</v>
      </c>
      <c r="E29" s="11"/>
      <c r="F29" s="12">
        <v>11325</v>
      </c>
      <c r="G29" s="13"/>
      <c r="H29" s="24">
        <v>39</v>
      </c>
    </row>
    <row r="30" spans="1:8" ht="21.75" customHeight="1">
      <c r="A30" s="17">
        <v>6171</v>
      </c>
      <c r="B30" s="17">
        <v>2119</v>
      </c>
      <c r="C30" s="10" t="s">
        <v>43</v>
      </c>
      <c r="D30" s="11">
        <v>5</v>
      </c>
      <c r="E30" s="11"/>
      <c r="F30" s="12"/>
      <c r="G30" s="13"/>
      <c r="H30" s="24">
        <v>5</v>
      </c>
    </row>
    <row r="31" spans="1:8" ht="21.75" customHeight="1">
      <c r="A31" s="17">
        <v>6310</v>
      </c>
      <c r="B31" s="17">
        <v>2141</v>
      </c>
      <c r="C31" s="10" t="s">
        <v>12</v>
      </c>
      <c r="D31" s="11">
        <v>10</v>
      </c>
      <c r="E31" s="11">
        <v>10000</v>
      </c>
      <c r="F31" s="12">
        <v>11327.31</v>
      </c>
      <c r="G31" s="13">
        <f t="shared" si="0"/>
        <v>113.2731</v>
      </c>
      <c r="H31" s="24">
        <v>11.7</v>
      </c>
    </row>
    <row r="32" spans="1:8" ht="21.75" customHeight="1">
      <c r="A32" s="17">
        <v>6310</v>
      </c>
      <c r="B32" s="17">
        <v>2142</v>
      </c>
      <c r="C32" s="10" t="s">
        <v>13</v>
      </c>
      <c r="D32" s="11">
        <v>5</v>
      </c>
      <c r="E32" s="11">
        <v>5000</v>
      </c>
      <c r="F32" s="12" t="s">
        <v>4</v>
      </c>
      <c r="G32" s="13"/>
      <c r="H32" s="24">
        <v>5.56</v>
      </c>
    </row>
    <row r="33" spans="1:8" ht="21.75" customHeight="1">
      <c r="A33" s="21" t="s">
        <v>28</v>
      </c>
      <c r="B33" s="17">
        <v>8115</v>
      </c>
      <c r="C33" s="10" t="s">
        <v>37</v>
      </c>
      <c r="D33" s="60">
        <f>-(SUM(D4:D32)-D181)</f>
        <v>-172.16200000000026</v>
      </c>
      <c r="E33" s="11"/>
      <c r="F33" s="12"/>
      <c r="G33" s="13"/>
      <c r="H33" s="24"/>
    </row>
    <row r="34" spans="1:8" ht="21.75" customHeight="1">
      <c r="A34" s="17"/>
      <c r="B34" s="17"/>
      <c r="C34" s="16" t="s">
        <v>38</v>
      </c>
      <c r="D34" s="11">
        <f>SUM(D4:D33)</f>
        <v>7654</v>
      </c>
      <c r="E34" s="11">
        <f t="shared" ref="E34:H34" si="1">SUM(E4:E32)</f>
        <v>7773067</v>
      </c>
      <c r="F34" s="11">
        <f t="shared" si="1"/>
        <v>4152957.9380000001</v>
      </c>
      <c r="G34" s="11">
        <f t="shared" si="1"/>
        <v>2153.7269551983991</v>
      </c>
      <c r="H34" s="11">
        <f t="shared" si="1"/>
        <v>7445.85</v>
      </c>
    </row>
    <row r="35" spans="1:8" ht="66.75" customHeight="1">
      <c r="C35" s="1" t="s">
        <v>39</v>
      </c>
    </row>
    <row r="36" spans="1:8" ht="39" customHeight="1">
      <c r="A36" s="16" t="s">
        <v>26</v>
      </c>
      <c r="B36" s="16" t="s">
        <v>27</v>
      </c>
      <c r="C36" s="16" t="s">
        <v>46</v>
      </c>
      <c r="D36" s="16" t="s">
        <v>47</v>
      </c>
      <c r="E36" s="30" t="s">
        <v>18</v>
      </c>
      <c r="F36" s="31" t="s">
        <v>17</v>
      </c>
      <c r="G36" s="16" t="s">
        <v>16</v>
      </c>
      <c r="H36" s="32" t="s">
        <v>40</v>
      </c>
    </row>
    <row r="37" spans="1:8" s="46" customFormat="1" ht="27" customHeight="1">
      <c r="A37" s="71" t="s">
        <v>143</v>
      </c>
      <c r="B37" s="72"/>
      <c r="C37" s="73"/>
      <c r="D37" s="56">
        <f>SUM(D38)</f>
        <v>200</v>
      </c>
      <c r="E37" s="42"/>
      <c r="F37" s="43"/>
      <c r="G37" s="44"/>
      <c r="H37" s="45"/>
    </row>
    <row r="38" spans="1:8" s="41" customFormat="1" ht="15" customHeight="1">
      <c r="A38" s="10">
        <v>1039</v>
      </c>
      <c r="B38" s="10">
        <v>5331</v>
      </c>
      <c r="C38" s="10" t="s">
        <v>144</v>
      </c>
      <c r="D38" s="57">
        <v>200</v>
      </c>
      <c r="E38" s="38"/>
      <c r="F38" s="39"/>
      <c r="G38" s="10"/>
      <c r="H38" s="40"/>
    </row>
    <row r="39" spans="1:8" s="46" customFormat="1" ht="28.5" customHeight="1">
      <c r="A39" s="74" t="s">
        <v>114</v>
      </c>
      <c r="B39" s="75"/>
      <c r="C39" s="76"/>
      <c r="D39" s="58">
        <f>SUM(D40)</f>
        <v>150</v>
      </c>
      <c r="E39" s="47">
        <v>500000</v>
      </c>
      <c r="F39" s="48">
        <v>0</v>
      </c>
      <c r="G39" s="49">
        <f t="shared" ref="G39:G64" si="2">F39/(E39/100)</f>
        <v>0</v>
      </c>
      <c r="H39" s="50"/>
    </row>
    <row r="40" spans="1:8" ht="21.75" customHeight="1">
      <c r="A40" s="55">
        <v>2212</v>
      </c>
      <c r="B40" s="55">
        <v>5171</v>
      </c>
      <c r="C40" s="54" t="s">
        <v>48</v>
      </c>
      <c r="D40" s="57">
        <v>150</v>
      </c>
      <c r="E40" s="11">
        <v>10000</v>
      </c>
      <c r="F40" s="12">
        <v>1040</v>
      </c>
      <c r="G40" s="13">
        <f t="shared" si="2"/>
        <v>10.4</v>
      </c>
      <c r="H40" s="24">
        <v>317.70999999999998</v>
      </c>
    </row>
    <row r="41" spans="1:8" s="46" customFormat="1" ht="24.75" customHeight="1">
      <c r="A41" s="74" t="s">
        <v>115</v>
      </c>
      <c r="B41" s="75"/>
      <c r="C41" s="76"/>
      <c r="D41" s="58">
        <f>SUM(D42)</f>
        <v>20</v>
      </c>
      <c r="E41" s="47">
        <v>10000</v>
      </c>
      <c r="F41" s="48">
        <v>0</v>
      </c>
      <c r="G41" s="49">
        <f t="shared" si="2"/>
        <v>0</v>
      </c>
      <c r="H41" s="50"/>
    </row>
    <row r="42" spans="1:8" ht="21.75" customHeight="1">
      <c r="A42" s="55">
        <v>2219</v>
      </c>
      <c r="B42" s="55">
        <v>5139</v>
      </c>
      <c r="C42" s="54" t="s">
        <v>49</v>
      </c>
      <c r="D42" s="57">
        <v>20</v>
      </c>
      <c r="E42" s="11">
        <v>11562</v>
      </c>
      <c r="F42" s="12">
        <v>8929</v>
      </c>
      <c r="G42" s="13">
        <f t="shared" si="2"/>
        <v>77.227123335063141</v>
      </c>
      <c r="H42" s="24">
        <v>20</v>
      </c>
    </row>
    <row r="43" spans="1:8" s="46" customFormat="1" ht="23.25" customHeight="1">
      <c r="A43" s="74" t="s">
        <v>116</v>
      </c>
      <c r="B43" s="75"/>
      <c r="C43" s="76"/>
      <c r="D43" s="58">
        <f>SUM(D44)</f>
        <v>3</v>
      </c>
      <c r="E43" s="47">
        <v>1220000</v>
      </c>
      <c r="F43" s="48">
        <v>694674.07</v>
      </c>
      <c r="G43" s="49">
        <f t="shared" si="2"/>
        <v>56.9404975409836</v>
      </c>
      <c r="H43" s="50"/>
    </row>
    <row r="44" spans="1:8" s="37" customFormat="1" ht="23.25" customHeight="1">
      <c r="A44" s="33">
        <v>2321</v>
      </c>
      <c r="B44" s="34">
        <v>5151</v>
      </c>
      <c r="C44" s="35" t="s">
        <v>117</v>
      </c>
      <c r="D44" s="57">
        <v>3</v>
      </c>
      <c r="E44" s="11"/>
      <c r="F44" s="12"/>
      <c r="G44" s="13"/>
      <c r="H44" s="36"/>
    </row>
    <row r="45" spans="1:8" s="46" customFormat="1" ht="21.75" customHeight="1">
      <c r="A45" s="74" t="s">
        <v>118</v>
      </c>
      <c r="B45" s="75"/>
      <c r="C45" s="76"/>
      <c r="D45" s="58">
        <f>SUM(D46:D52)</f>
        <v>875</v>
      </c>
      <c r="E45" s="47">
        <v>3000</v>
      </c>
      <c r="F45" s="48">
        <v>0</v>
      </c>
      <c r="G45" s="49">
        <f t="shared" si="2"/>
        <v>0</v>
      </c>
      <c r="H45" s="50"/>
    </row>
    <row r="46" spans="1:8" ht="21.75" customHeight="1">
      <c r="A46" s="55">
        <v>3113</v>
      </c>
      <c r="B46" s="55">
        <v>5139</v>
      </c>
      <c r="C46" s="54" t="s">
        <v>50</v>
      </c>
      <c r="D46" s="57">
        <v>10</v>
      </c>
      <c r="E46" s="11">
        <v>63000</v>
      </c>
      <c r="F46" s="12">
        <v>0</v>
      </c>
      <c r="G46" s="13">
        <f t="shared" si="2"/>
        <v>0</v>
      </c>
      <c r="H46" s="24">
        <v>8.1</v>
      </c>
    </row>
    <row r="47" spans="1:8" ht="21.75" customHeight="1">
      <c r="A47" s="55"/>
      <c r="B47" s="55">
        <v>5169</v>
      </c>
      <c r="C47" s="54" t="s">
        <v>51</v>
      </c>
      <c r="D47" s="57">
        <v>5</v>
      </c>
      <c r="E47" s="11">
        <v>6000</v>
      </c>
      <c r="F47" s="12">
        <v>2880</v>
      </c>
      <c r="G47" s="13">
        <f t="shared" si="2"/>
        <v>48</v>
      </c>
      <c r="H47" s="24">
        <v>2.7</v>
      </c>
    </row>
    <row r="48" spans="1:8" ht="23.25" customHeight="1">
      <c r="A48" s="55"/>
      <c r="B48" s="55">
        <v>5171</v>
      </c>
      <c r="C48" s="54" t="s">
        <v>48</v>
      </c>
      <c r="D48" s="57">
        <v>50</v>
      </c>
      <c r="E48" s="11"/>
      <c r="F48" s="12"/>
      <c r="G48" s="13"/>
      <c r="H48" s="24">
        <v>113</v>
      </c>
    </row>
    <row r="49" spans="1:8" ht="31.5" customHeight="1">
      <c r="A49" s="55"/>
      <c r="B49" s="55">
        <v>5321</v>
      </c>
      <c r="C49" s="54" t="s">
        <v>52</v>
      </c>
      <c r="D49" s="57">
        <v>10</v>
      </c>
      <c r="E49" s="11">
        <v>162044</v>
      </c>
      <c r="F49" s="12">
        <v>10006</v>
      </c>
      <c r="G49" s="13">
        <f t="shared" si="2"/>
        <v>6.1748660857544859</v>
      </c>
      <c r="H49" s="24"/>
    </row>
    <row r="50" spans="1:8" ht="21.75" customHeight="1">
      <c r="A50" s="55"/>
      <c r="B50" s="55">
        <v>5331</v>
      </c>
      <c r="C50" s="54" t="s">
        <v>53</v>
      </c>
      <c r="D50" s="57">
        <v>750</v>
      </c>
      <c r="E50" s="11">
        <v>782000</v>
      </c>
      <c r="F50" s="12">
        <v>9602.5</v>
      </c>
      <c r="G50" s="13">
        <f t="shared" si="2"/>
        <v>1.2279411764705883</v>
      </c>
      <c r="H50" s="24">
        <v>730</v>
      </c>
    </row>
    <row r="51" spans="1:8" ht="21.75" customHeight="1">
      <c r="A51" s="55"/>
      <c r="B51" s="55">
        <v>6121</v>
      </c>
      <c r="C51" s="54" t="s">
        <v>54</v>
      </c>
      <c r="D51" s="57">
        <v>50</v>
      </c>
      <c r="E51" s="11">
        <v>350000</v>
      </c>
      <c r="F51" s="12">
        <v>350000</v>
      </c>
      <c r="G51" s="13">
        <f t="shared" si="2"/>
        <v>100</v>
      </c>
      <c r="H51" s="24">
        <v>38</v>
      </c>
    </row>
    <row r="52" spans="1:8" ht="21.75" customHeight="1">
      <c r="A52" s="55"/>
      <c r="B52" s="55"/>
      <c r="C52" s="54"/>
      <c r="D52" s="57"/>
      <c r="E52" s="11">
        <v>62000</v>
      </c>
      <c r="F52" s="12">
        <v>5715</v>
      </c>
      <c r="G52" s="13">
        <f t="shared" si="2"/>
        <v>9.2177419354838701</v>
      </c>
      <c r="H52" s="24"/>
    </row>
    <row r="53" spans="1:8" s="46" customFormat="1" ht="21.75" customHeight="1">
      <c r="A53" s="74" t="s">
        <v>119</v>
      </c>
      <c r="B53" s="75"/>
      <c r="C53" s="76"/>
      <c r="D53" s="58">
        <f>SUM(D54:D55)</f>
        <v>10</v>
      </c>
      <c r="E53" s="47">
        <v>410000</v>
      </c>
      <c r="F53" s="48">
        <v>93440.8</v>
      </c>
      <c r="G53" s="49">
        <f t="shared" si="2"/>
        <v>22.790439024390245</v>
      </c>
      <c r="H53" s="50"/>
    </row>
    <row r="54" spans="1:8" ht="21.75" customHeight="1">
      <c r="A54" s="55">
        <v>3314</v>
      </c>
      <c r="B54" s="55">
        <v>5021</v>
      </c>
      <c r="C54" s="54" t="s">
        <v>55</v>
      </c>
      <c r="D54" s="57">
        <v>5</v>
      </c>
      <c r="E54" s="11">
        <v>276616</v>
      </c>
      <c r="F54" s="12">
        <v>0</v>
      </c>
      <c r="G54" s="13">
        <f t="shared" si="2"/>
        <v>0</v>
      </c>
      <c r="H54" s="24">
        <v>5</v>
      </c>
    </row>
    <row r="55" spans="1:8" ht="22.5" customHeight="1">
      <c r="A55" s="55"/>
      <c r="B55" s="55">
        <v>5339</v>
      </c>
      <c r="C55" s="54" t="s">
        <v>56</v>
      </c>
      <c r="D55" s="57">
        <v>5</v>
      </c>
      <c r="E55" s="11">
        <v>1266000</v>
      </c>
      <c r="F55" s="12">
        <v>549883.21</v>
      </c>
      <c r="G55" s="13">
        <f t="shared" si="2"/>
        <v>43.434692733017371</v>
      </c>
      <c r="H55" s="24">
        <v>5</v>
      </c>
    </row>
    <row r="56" spans="1:8" s="46" customFormat="1" ht="21.75" customHeight="1">
      <c r="A56" s="74" t="s">
        <v>120</v>
      </c>
      <c r="B56" s="75"/>
      <c r="C56" s="76"/>
      <c r="D56" s="58">
        <f>SUM(D57)</f>
        <v>3</v>
      </c>
      <c r="E56" s="47">
        <v>40000</v>
      </c>
      <c r="F56" s="48">
        <v>15491</v>
      </c>
      <c r="G56" s="49">
        <f t="shared" si="2"/>
        <v>38.727499999999999</v>
      </c>
      <c r="H56" s="50"/>
    </row>
    <row r="57" spans="1:8" ht="21.75" customHeight="1">
      <c r="A57" s="55">
        <v>3319</v>
      </c>
      <c r="B57" s="55">
        <v>5021</v>
      </c>
      <c r="C57" s="54" t="s">
        <v>55</v>
      </c>
      <c r="D57" s="57">
        <v>3</v>
      </c>
      <c r="E57" s="11">
        <v>320000</v>
      </c>
      <c r="F57" s="12">
        <v>192749</v>
      </c>
      <c r="G57" s="13">
        <f t="shared" si="2"/>
        <v>60.2340625</v>
      </c>
      <c r="H57" s="24"/>
    </row>
    <row r="58" spans="1:8" s="46" customFormat="1" ht="21.75" customHeight="1">
      <c r="A58" s="77" t="s">
        <v>122</v>
      </c>
      <c r="B58" s="78"/>
      <c r="C58" s="79"/>
      <c r="D58" s="58">
        <f>SUM(D59:D60)</f>
        <v>16</v>
      </c>
      <c r="E58" s="47"/>
      <c r="F58" s="48"/>
      <c r="G58" s="49"/>
      <c r="H58" s="50"/>
    </row>
    <row r="59" spans="1:8" ht="16.5" customHeight="1">
      <c r="A59" s="55">
        <v>3326</v>
      </c>
      <c r="B59" s="55">
        <v>5021</v>
      </c>
      <c r="C59" s="54" t="s">
        <v>55</v>
      </c>
      <c r="D59" s="57">
        <v>6</v>
      </c>
      <c r="E59" s="11"/>
      <c r="F59" s="12"/>
      <c r="G59" s="13"/>
      <c r="H59" s="24"/>
    </row>
    <row r="60" spans="1:8" ht="15.75" customHeight="1">
      <c r="A60" s="55"/>
      <c r="B60" s="55">
        <v>5171</v>
      </c>
      <c r="C60" s="54" t="s">
        <v>48</v>
      </c>
      <c r="D60" s="57">
        <v>10</v>
      </c>
      <c r="E60" s="11"/>
      <c r="F60" s="12"/>
      <c r="G60" s="13"/>
      <c r="H60" s="24">
        <v>477.18</v>
      </c>
    </row>
    <row r="61" spans="1:8" s="46" customFormat="1" ht="23.25" customHeight="1">
      <c r="A61" s="74" t="s">
        <v>121</v>
      </c>
      <c r="B61" s="75"/>
      <c r="C61" s="76"/>
      <c r="D61" s="58">
        <f>SUM(D62:D64)</f>
        <v>100</v>
      </c>
      <c r="E61" s="47">
        <v>477000</v>
      </c>
      <c r="F61" s="48">
        <v>56461</v>
      </c>
      <c r="G61" s="49">
        <f t="shared" si="2"/>
        <v>11.836687631027253</v>
      </c>
      <c r="H61" s="50"/>
    </row>
    <row r="62" spans="1:8" ht="21.75" customHeight="1">
      <c r="A62" s="55">
        <v>3399</v>
      </c>
      <c r="B62" s="55">
        <v>5139</v>
      </c>
      <c r="C62" s="54" t="s">
        <v>49</v>
      </c>
      <c r="D62" s="57">
        <v>15</v>
      </c>
      <c r="E62" s="11">
        <v>143195</v>
      </c>
      <c r="F62" s="12">
        <v>70878</v>
      </c>
      <c r="G62" s="13">
        <f t="shared" si="2"/>
        <v>49.497538321868781</v>
      </c>
      <c r="H62" s="24">
        <v>9.6999999999999993</v>
      </c>
    </row>
    <row r="63" spans="1:8" ht="16.5" customHeight="1">
      <c r="A63" s="55"/>
      <c r="B63" s="55">
        <v>5169</v>
      </c>
      <c r="C63" s="54" t="s">
        <v>51</v>
      </c>
      <c r="D63" s="57">
        <v>60</v>
      </c>
      <c r="E63" s="11">
        <v>10000</v>
      </c>
      <c r="F63" s="12">
        <v>3566</v>
      </c>
      <c r="G63" s="13">
        <f t="shared" si="2"/>
        <v>35.659999999999997</v>
      </c>
      <c r="H63" s="24">
        <v>35</v>
      </c>
    </row>
    <row r="64" spans="1:8" ht="19.5" customHeight="1">
      <c r="A64" s="55"/>
      <c r="B64" s="55">
        <v>5175</v>
      </c>
      <c r="C64" s="54" t="s">
        <v>57</v>
      </c>
      <c r="D64" s="57">
        <v>25</v>
      </c>
      <c r="E64" s="11">
        <v>177000</v>
      </c>
      <c r="F64" s="12">
        <v>74383.820000000007</v>
      </c>
      <c r="G64" s="13">
        <f t="shared" si="2"/>
        <v>42.024757062146897</v>
      </c>
      <c r="H64" s="24">
        <v>21</v>
      </c>
    </row>
    <row r="65" spans="1:8" s="46" customFormat="1" ht="20.25" customHeight="1">
      <c r="A65" s="74" t="s">
        <v>123</v>
      </c>
      <c r="B65" s="75"/>
      <c r="C65" s="76"/>
      <c r="D65" s="58">
        <f>SUM(D66:D67)</f>
        <v>7</v>
      </c>
      <c r="E65" s="51"/>
      <c r="F65" s="52"/>
      <c r="G65" s="53"/>
      <c r="H65" s="50"/>
    </row>
    <row r="66" spans="1:8" ht="15.75">
      <c r="A66" s="55">
        <v>3341</v>
      </c>
      <c r="B66" s="55">
        <v>5362</v>
      </c>
      <c r="C66" s="54" t="s">
        <v>58</v>
      </c>
      <c r="D66" s="57">
        <v>4</v>
      </c>
      <c r="H66" s="24">
        <v>3</v>
      </c>
    </row>
    <row r="67" spans="1:8" ht="15.75">
      <c r="A67" s="55"/>
      <c r="B67" s="55">
        <v>5169</v>
      </c>
      <c r="C67" s="54" t="s">
        <v>59</v>
      </c>
      <c r="D67" s="57">
        <v>3</v>
      </c>
      <c r="H67" s="24">
        <v>0</v>
      </c>
    </row>
    <row r="68" spans="1:8" s="46" customFormat="1" ht="21.75" customHeight="1">
      <c r="A68" s="74" t="s">
        <v>124</v>
      </c>
      <c r="B68" s="75"/>
      <c r="C68" s="76"/>
      <c r="D68" s="58">
        <f>SUM(D69:D71)</f>
        <v>130</v>
      </c>
      <c r="E68" s="51"/>
      <c r="F68" s="52"/>
      <c r="G68" s="53"/>
      <c r="H68" s="50"/>
    </row>
    <row r="69" spans="1:8" ht="15.75">
      <c r="A69" s="55">
        <v>3412</v>
      </c>
      <c r="B69" s="55">
        <v>5169</v>
      </c>
      <c r="C69" s="54" t="s">
        <v>51</v>
      </c>
      <c r="D69" s="57">
        <v>15</v>
      </c>
      <c r="H69" s="24">
        <v>9</v>
      </c>
    </row>
    <row r="70" spans="1:8" ht="15.75">
      <c r="A70" s="55"/>
      <c r="B70" s="55">
        <v>5151</v>
      </c>
      <c r="C70" s="54" t="s">
        <v>117</v>
      </c>
      <c r="D70" s="57">
        <v>15</v>
      </c>
      <c r="H70" s="24">
        <v>11.7</v>
      </c>
    </row>
    <row r="71" spans="1:8" ht="15.75">
      <c r="A71" s="55"/>
      <c r="B71" s="55">
        <v>6121</v>
      </c>
      <c r="C71" s="54" t="s">
        <v>54</v>
      </c>
      <c r="D71" s="57">
        <v>100</v>
      </c>
      <c r="H71" s="24">
        <v>1121.8</v>
      </c>
    </row>
    <row r="72" spans="1:8" s="46" customFormat="1" ht="15.75" customHeight="1">
      <c r="A72" s="74" t="s">
        <v>125</v>
      </c>
      <c r="B72" s="75"/>
      <c r="C72" s="76"/>
      <c r="D72" s="58">
        <f>SUM(D73:D73)</f>
        <v>350</v>
      </c>
      <c r="E72" s="51"/>
      <c r="F72" s="52"/>
      <c r="G72" s="53"/>
      <c r="H72" s="50"/>
    </row>
    <row r="73" spans="1:8" ht="15.75">
      <c r="A73" s="55">
        <v>3419</v>
      </c>
      <c r="B73" s="55">
        <v>5222</v>
      </c>
      <c r="C73" s="54" t="s">
        <v>60</v>
      </c>
      <c r="D73" s="57">
        <v>350</v>
      </c>
      <c r="H73" s="24">
        <v>350</v>
      </c>
    </row>
    <row r="74" spans="1:8" s="46" customFormat="1" ht="18" customHeight="1">
      <c r="A74" s="77" t="s">
        <v>126</v>
      </c>
      <c r="B74" s="78"/>
      <c r="C74" s="79"/>
      <c r="D74" s="58">
        <f>SUM(D75)</f>
        <v>0</v>
      </c>
      <c r="E74" s="51"/>
      <c r="F74" s="52"/>
      <c r="G74" s="53"/>
      <c r="H74" s="50"/>
    </row>
    <row r="75" spans="1:8" ht="15.75">
      <c r="A75" s="55">
        <v>3421</v>
      </c>
      <c r="B75" s="55">
        <v>5171</v>
      </c>
      <c r="C75" s="54" t="s">
        <v>127</v>
      </c>
      <c r="D75" s="57">
        <v>0</v>
      </c>
      <c r="H75" s="24">
        <v>394.2</v>
      </c>
    </row>
    <row r="76" spans="1:8" s="46" customFormat="1" ht="15.75" customHeight="1">
      <c r="A76" s="74" t="s">
        <v>128</v>
      </c>
      <c r="B76" s="75"/>
      <c r="C76" s="76"/>
      <c r="D76" s="58">
        <f>SUM(D77:D79)</f>
        <v>72</v>
      </c>
      <c r="E76" s="51"/>
      <c r="F76" s="52"/>
      <c r="G76" s="53"/>
      <c r="H76" s="50"/>
    </row>
    <row r="77" spans="1:8" ht="15.75">
      <c r="A77" s="55">
        <v>3613</v>
      </c>
      <c r="B77" s="55">
        <v>5151</v>
      </c>
      <c r="C77" s="54" t="s">
        <v>61</v>
      </c>
      <c r="D77" s="57">
        <v>7</v>
      </c>
      <c r="H77" s="24">
        <v>1.55</v>
      </c>
    </row>
    <row r="78" spans="1:8" ht="15.75">
      <c r="A78" s="55"/>
      <c r="B78" s="55">
        <v>5153</v>
      </c>
      <c r="C78" s="54" t="s">
        <v>62</v>
      </c>
      <c r="D78" s="57">
        <v>25</v>
      </c>
      <c r="H78" s="24">
        <v>12.4</v>
      </c>
    </row>
    <row r="79" spans="1:8" ht="15.75">
      <c r="A79" s="55"/>
      <c r="B79" s="55">
        <v>5154</v>
      </c>
      <c r="C79" s="54" t="s">
        <v>63</v>
      </c>
      <c r="D79" s="57">
        <v>40</v>
      </c>
      <c r="H79" s="24">
        <v>36.9</v>
      </c>
    </row>
    <row r="80" spans="1:8" s="46" customFormat="1" ht="19.5" customHeight="1">
      <c r="A80" s="74" t="s">
        <v>129</v>
      </c>
      <c r="B80" s="75"/>
      <c r="C80" s="76"/>
      <c r="D80" s="58">
        <f>SUM(D81:D84)</f>
        <v>270</v>
      </c>
      <c r="E80" s="51"/>
      <c r="F80" s="52"/>
      <c r="G80" s="53"/>
      <c r="H80" s="50"/>
    </row>
    <row r="81" spans="1:8" ht="15.75">
      <c r="A81" s="55">
        <v>3631</v>
      </c>
      <c r="B81" s="55">
        <v>5154</v>
      </c>
      <c r="C81" s="54" t="s">
        <v>63</v>
      </c>
      <c r="D81" s="57">
        <v>200</v>
      </c>
      <c r="H81" s="24">
        <v>163.56</v>
      </c>
    </row>
    <row r="82" spans="1:8" ht="15.75">
      <c r="A82" s="55"/>
      <c r="B82" s="55">
        <v>5169</v>
      </c>
      <c r="C82" s="54" t="s">
        <v>51</v>
      </c>
      <c r="D82" s="57">
        <v>20</v>
      </c>
      <c r="H82" s="24"/>
    </row>
    <row r="83" spans="1:8" ht="15.75">
      <c r="A83" s="55"/>
      <c r="B83" s="55">
        <v>5171</v>
      </c>
      <c r="C83" s="54" t="s">
        <v>64</v>
      </c>
      <c r="D83" s="57">
        <v>50</v>
      </c>
      <c r="H83" s="24"/>
    </row>
    <row r="84" spans="1:8" ht="15.75">
      <c r="A84" s="55"/>
      <c r="B84" s="55">
        <v>6121</v>
      </c>
      <c r="C84" s="54" t="s">
        <v>65</v>
      </c>
      <c r="D84" s="57">
        <v>0</v>
      </c>
      <c r="H84" s="24"/>
    </row>
    <row r="85" spans="1:8" s="46" customFormat="1" ht="23.25" customHeight="1">
      <c r="A85" s="74" t="s">
        <v>130</v>
      </c>
      <c r="B85" s="75"/>
      <c r="C85" s="76"/>
      <c r="D85" s="58">
        <f>SUM(D86)</f>
        <v>0</v>
      </c>
      <c r="E85" s="51"/>
      <c r="F85" s="52"/>
      <c r="G85" s="53"/>
      <c r="H85" s="50"/>
    </row>
    <row r="86" spans="1:8" ht="15.75">
      <c r="A86" s="55">
        <v>3635</v>
      </c>
      <c r="B86" s="55">
        <v>6119</v>
      </c>
      <c r="C86" s="54" t="s">
        <v>66</v>
      </c>
      <c r="D86" s="57">
        <v>0</v>
      </c>
      <c r="H86" s="24"/>
    </row>
    <row r="87" spans="1:8" s="46" customFormat="1" ht="21" customHeight="1">
      <c r="A87" s="74" t="s">
        <v>131</v>
      </c>
      <c r="B87" s="75"/>
      <c r="C87" s="76"/>
      <c r="D87" s="58">
        <f>SUM(D88)</f>
        <v>40</v>
      </c>
      <c r="E87" s="51"/>
      <c r="F87" s="52"/>
      <c r="G87" s="53"/>
      <c r="H87" s="50"/>
    </row>
    <row r="88" spans="1:8" ht="15.75">
      <c r="A88" s="55">
        <v>3721</v>
      </c>
      <c r="B88" s="55">
        <v>5169</v>
      </c>
      <c r="C88" s="54" t="s">
        <v>67</v>
      </c>
      <c r="D88" s="57">
        <v>40</v>
      </c>
      <c r="H88" s="24">
        <v>21.6</v>
      </c>
    </row>
    <row r="89" spans="1:8" s="46" customFormat="1" ht="21.75" customHeight="1">
      <c r="A89" s="74" t="s">
        <v>132</v>
      </c>
      <c r="B89" s="75"/>
      <c r="C89" s="76"/>
      <c r="D89" s="58">
        <f>SUM(D90)</f>
        <v>450</v>
      </c>
      <c r="E89" s="51"/>
      <c r="F89" s="52"/>
      <c r="G89" s="53"/>
      <c r="H89" s="50"/>
    </row>
    <row r="90" spans="1:8" ht="15.75">
      <c r="A90" s="55">
        <v>3722</v>
      </c>
      <c r="B90" s="55">
        <v>5169</v>
      </c>
      <c r="C90" s="54" t="s">
        <v>67</v>
      </c>
      <c r="D90" s="57">
        <v>450</v>
      </c>
      <c r="H90" s="24">
        <v>390</v>
      </c>
    </row>
    <row r="91" spans="1:8" s="46" customFormat="1" ht="21" customHeight="1">
      <c r="A91" s="74" t="s">
        <v>133</v>
      </c>
      <c r="B91" s="75"/>
      <c r="C91" s="76"/>
      <c r="D91" s="58">
        <f>SUM(D92)</f>
        <v>200</v>
      </c>
      <c r="E91" s="51"/>
      <c r="F91" s="52"/>
      <c r="G91" s="53"/>
      <c r="H91" s="50"/>
    </row>
    <row r="92" spans="1:8" ht="15.75">
      <c r="A92" s="55">
        <v>3723</v>
      </c>
      <c r="B92" s="55">
        <v>5169</v>
      </c>
      <c r="C92" s="54" t="s">
        <v>67</v>
      </c>
      <c r="D92" s="57">
        <v>200</v>
      </c>
      <c r="H92" s="24">
        <v>140</v>
      </c>
    </row>
    <row r="93" spans="1:8" s="46" customFormat="1" ht="20.25" customHeight="1">
      <c r="A93" s="74" t="s">
        <v>135</v>
      </c>
      <c r="B93" s="75"/>
      <c r="C93" s="76"/>
      <c r="D93" s="58">
        <f>SUM(D95:D108)</f>
        <v>616</v>
      </c>
      <c r="E93" s="51"/>
      <c r="F93" s="52"/>
      <c r="G93" s="53"/>
      <c r="H93" s="50"/>
    </row>
    <row r="94" spans="1:8" ht="15.75">
      <c r="A94" s="55">
        <v>3639</v>
      </c>
      <c r="B94" s="55">
        <v>5011</v>
      </c>
      <c r="C94" s="54" t="s">
        <v>68</v>
      </c>
      <c r="D94" s="57">
        <v>390</v>
      </c>
      <c r="H94" s="24">
        <v>364.42</v>
      </c>
    </row>
    <row r="95" spans="1:8" ht="15.75" customHeight="1">
      <c r="A95" s="55"/>
      <c r="B95" s="55">
        <v>5031</v>
      </c>
      <c r="C95" s="54" t="s">
        <v>69</v>
      </c>
      <c r="D95" s="57">
        <v>110</v>
      </c>
      <c r="H95" s="24">
        <v>81.7</v>
      </c>
    </row>
    <row r="96" spans="1:8" ht="15.75">
      <c r="A96" s="55"/>
      <c r="B96" s="55">
        <v>5032</v>
      </c>
      <c r="C96" s="54" t="s">
        <v>70</v>
      </c>
      <c r="D96" s="57">
        <v>36</v>
      </c>
      <c r="H96" s="24">
        <v>33.5</v>
      </c>
    </row>
    <row r="97" spans="1:8" ht="15.75">
      <c r="A97" s="55"/>
      <c r="B97" s="55">
        <v>5132</v>
      </c>
      <c r="C97" s="54" t="s">
        <v>71</v>
      </c>
      <c r="D97" s="57">
        <v>10</v>
      </c>
      <c r="H97" s="24">
        <v>10</v>
      </c>
    </row>
    <row r="98" spans="1:8" ht="15.75">
      <c r="A98" s="55"/>
      <c r="B98" s="55">
        <v>5137</v>
      </c>
      <c r="C98" s="54" t="s">
        <v>72</v>
      </c>
      <c r="D98" s="57">
        <v>60</v>
      </c>
      <c r="H98" s="24">
        <v>36</v>
      </c>
    </row>
    <row r="99" spans="1:8" ht="15.75">
      <c r="A99" s="55"/>
      <c r="B99" s="55">
        <v>5139</v>
      </c>
      <c r="C99" s="54" t="s">
        <v>73</v>
      </c>
      <c r="D99" s="57">
        <v>35</v>
      </c>
      <c r="H99" s="24">
        <v>25.9</v>
      </c>
    </row>
    <row r="100" spans="1:8" ht="15.75">
      <c r="A100" s="55"/>
      <c r="B100" s="55">
        <v>5151</v>
      </c>
      <c r="C100" s="54" t="s">
        <v>74</v>
      </c>
      <c r="D100" s="57">
        <v>50</v>
      </c>
      <c r="H100" s="24">
        <v>33.299999999999997</v>
      </c>
    </row>
    <row r="101" spans="1:8" ht="15.75">
      <c r="A101" s="55"/>
      <c r="B101" s="55">
        <v>5153</v>
      </c>
      <c r="C101" s="54" t="s">
        <v>62</v>
      </c>
      <c r="D101" s="57">
        <v>100</v>
      </c>
      <c r="H101" s="24">
        <v>65.3</v>
      </c>
    </row>
    <row r="102" spans="1:8" ht="15.75">
      <c r="A102" s="55"/>
      <c r="B102" s="55">
        <v>5154</v>
      </c>
      <c r="C102" s="54" t="s">
        <v>75</v>
      </c>
      <c r="D102" s="57">
        <v>35</v>
      </c>
      <c r="H102" s="24">
        <v>28</v>
      </c>
    </row>
    <row r="103" spans="1:8" ht="15.75">
      <c r="A103" s="55"/>
      <c r="B103" s="55">
        <v>5167</v>
      </c>
      <c r="C103" s="54" t="s">
        <v>76</v>
      </c>
      <c r="D103" s="57">
        <v>5</v>
      </c>
      <c r="H103" s="24">
        <v>1</v>
      </c>
    </row>
    <row r="104" spans="1:8" ht="15.75">
      <c r="A104" s="55"/>
      <c r="B104" s="55">
        <v>5169</v>
      </c>
      <c r="C104" s="54" t="s">
        <v>67</v>
      </c>
      <c r="D104" s="57">
        <v>100</v>
      </c>
      <c r="H104" s="24">
        <v>95</v>
      </c>
    </row>
    <row r="105" spans="1:8" ht="15.75">
      <c r="A105" s="55"/>
      <c r="B105" s="55">
        <v>5171</v>
      </c>
      <c r="C105" s="54" t="s">
        <v>64</v>
      </c>
      <c r="D105" s="57">
        <v>70</v>
      </c>
      <c r="H105" s="24">
        <v>59</v>
      </c>
    </row>
    <row r="106" spans="1:8" ht="15.75">
      <c r="A106" s="54"/>
      <c r="B106" s="55">
        <v>5173</v>
      </c>
      <c r="C106" s="54" t="s">
        <v>77</v>
      </c>
      <c r="D106" s="57">
        <v>1</v>
      </c>
      <c r="H106" s="24"/>
    </row>
    <row r="107" spans="1:8" ht="15.75">
      <c r="A107" s="54"/>
      <c r="B107" s="55">
        <v>6127</v>
      </c>
      <c r="C107" s="54" t="s">
        <v>78</v>
      </c>
      <c r="D107" s="57">
        <v>4</v>
      </c>
      <c r="H107" s="24"/>
    </row>
    <row r="108" spans="1:8" ht="15.75">
      <c r="A108" s="54"/>
      <c r="B108" s="55">
        <v>6119</v>
      </c>
      <c r="C108" s="54" t="s">
        <v>79</v>
      </c>
      <c r="D108" s="57"/>
      <c r="H108" s="24"/>
    </row>
    <row r="109" spans="1:8" s="46" customFormat="1" ht="20.25" customHeight="1">
      <c r="A109" s="74" t="s">
        <v>134</v>
      </c>
      <c r="B109" s="75"/>
      <c r="C109" s="76"/>
      <c r="D109" s="58">
        <f>SUM(D110)</f>
        <v>100</v>
      </c>
      <c r="E109" s="51"/>
      <c r="F109" s="52"/>
      <c r="G109" s="53"/>
      <c r="H109" s="50"/>
    </row>
    <row r="110" spans="1:8" ht="15.75">
      <c r="A110" s="55">
        <v>3745</v>
      </c>
      <c r="B110" s="55">
        <v>5169</v>
      </c>
      <c r="C110" s="54" t="s">
        <v>51</v>
      </c>
      <c r="D110" s="57">
        <v>100</v>
      </c>
      <c r="H110" s="24"/>
    </row>
    <row r="111" spans="1:8" s="46" customFormat="1" ht="23.25" customHeight="1">
      <c r="A111" s="74" t="s">
        <v>136</v>
      </c>
      <c r="B111" s="75"/>
      <c r="C111" s="76"/>
      <c r="D111" s="58">
        <f>SUM(D112:D116)</f>
        <v>50</v>
      </c>
      <c r="E111" s="51"/>
      <c r="F111" s="52"/>
      <c r="G111" s="53"/>
      <c r="H111" s="50"/>
    </row>
    <row r="112" spans="1:8" ht="15.75">
      <c r="A112" s="55">
        <v>4222</v>
      </c>
      <c r="B112" s="55">
        <v>5011</v>
      </c>
      <c r="C112" s="54" t="s">
        <v>68</v>
      </c>
      <c r="D112" s="57">
        <v>30</v>
      </c>
      <c r="H112" s="24"/>
    </row>
    <row r="113" spans="1:8" ht="15.75" customHeight="1">
      <c r="A113" s="54"/>
      <c r="B113" s="55">
        <v>5031</v>
      </c>
      <c r="C113" s="54" t="s">
        <v>69</v>
      </c>
      <c r="D113" s="57">
        <v>10</v>
      </c>
      <c r="H113" s="24"/>
    </row>
    <row r="114" spans="1:8" ht="15.75">
      <c r="A114" s="54"/>
      <c r="B114" s="55">
        <v>5032</v>
      </c>
      <c r="C114" s="54" t="s">
        <v>70</v>
      </c>
      <c r="D114" s="57">
        <v>5</v>
      </c>
      <c r="H114" s="24"/>
    </row>
    <row r="115" spans="1:8" ht="15.75">
      <c r="A115" s="54"/>
      <c r="B115" s="55">
        <v>5132</v>
      </c>
      <c r="C115" s="54" t="s">
        <v>71</v>
      </c>
      <c r="D115" s="57">
        <v>4</v>
      </c>
      <c r="H115" s="24"/>
    </row>
    <row r="116" spans="1:8" ht="15.75">
      <c r="A116" s="54"/>
      <c r="B116" s="55">
        <v>5139</v>
      </c>
      <c r="C116" s="54" t="s">
        <v>137</v>
      </c>
      <c r="D116" s="57">
        <v>1</v>
      </c>
      <c r="H116" s="24"/>
    </row>
    <row r="117" spans="1:8" s="46" customFormat="1" ht="24" customHeight="1">
      <c r="A117" s="74" t="s">
        <v>138</v>
      </c>
      <c r="B117" s="75"/>
      <c r="C117" s="76"/>
      <c r="D117" s="58">
        <f>SUM(D118)</f>
        <v>10</v>
      </c>
      <c r="E117" s="51"/>
      <c r="F117" s="52"/>
      <c r="G117" s="53"/>
      <c r="H117" s="50"/>
    </row>
    <row r="118" spans="1:8" ht="15.75">
      <c r="A118" s="55">
        <v>4399</v>
      </c>
      <c r="B118" s="55">
        <v>5499</v>
      </c>
      <c r="C118" s="54" t="s">
        <v>80</v>
      </c>
      <c r="D118" s="57">
        <v>10</v>
      </c>
      <c r="H118" s="24"/>
    </row>
    <row r="119" spans="1:8" s="46" customFormat="1" ht="26.25" customHeight="1">
      <c r="A119" s="74" t="s">
        <v>139</v>
      </c>
      <c r="B119" s="75"/>
      <c r="C119" s="76"/>
      <c r="D119" s="58">
        <f>SUM(D120:D130)</f>
        <v>161</v>
      </c>
      <c r="E119" s="51"/>
      <c r="F119" s="52"/>
      <c r="G119" s="53"/>
      <c r="H119" s="50"/>
    </row>
    <row r="120" spans="1:8" ht="15.75">
      <c r="A120" s="55">
        <v>5512</v>
      </c>
      <c r="B120" s="55">
        <v>5019</v>
      </c>
      <c r="C120" s="54" t="s">
        <v>81</v>
      </c>
      <c r="D120" s="57">
        <v>3</v>
      </c>
      <c r="H120" s="24"/>
    </row>
    <row r="121" spans="1:8" ht="15.75">
      <c r="A121" s="55"/>
      <c r="B121" s="55">
        <v>5136</v>
      </c>
      <c r="C121" s="54" t="s">
        <v>82</v>
      </c>
      <c r="D121" s="57">
        <v>1</v>
      </c>
      <c r="H121" s="24"/>
    </row>
    <row r="122" spans="1:8" ht="15.75">
      <c r="A122" s="55"/>
      <c r="B122" s="55">
        <v>5137</v>
      </c>
      <c r="C122" s="54" t="s">
        <v>83</v>
      </c>
      <c r="D122" s="57">
        <v>60</v>
      </c>
      <c r="H122" s="24"/>
    </row>
    <row r="123" spans="1:8" ht="15.75">
      <c r="A123" s="55"/>
      <c r="B123" s="55">
        <v>5139</v>
      </c>
      <c r="C123" s="54" t="s">
        <v>73</v>
      </c>
      <c r="D123" s="57">
        <v>15</v>
      </c>
      <c r="H123" s="24"/>
    </row>
    <row r="124" spans="1:8" ht="15.75">
      <c r="A124" s="55"/>
      <c r="B124" s="55">
        <v>5156</v>
      </c>
      <c r="C124" s="54" t="s">
        <v>84</v>
      </c>
      <c r="D124" s="57">
        <v>25</v>
      </c>
      <c r="H124" s="24"/>
    </row>
    <row r="125" spans="1:8" ht="15.75">
      <c r="A125" s="55"/>
      <c r="B125" s="55">
        <v>5162</v>
      </c>
      <c r="C125" s="54" t="s">
        <v>85</v>
      </c>
      <c r="D125" s="57">
        <v>10</v>
      </c>
      <c r="H125" s="24"/>
    </row>
    <row r="126" spans="1:8" ht="15.75">
      <c r="A126" s="55"/>
      <c r="B126" s="55">
        <v>5163</v>
      </c>
      <c r="C126" s="54" t="s">
        <v>86</v>
      </c>
      <c r="D126" s="57">
        <v>5</v>
      </c>
      <c r="H126" s="24"/>
    </row>
    <row r="127" spans="1:8" ht="15.75">
      <c r="A127" s="55"/>
      <c r="B127" s="55">
        <v>5167</v>
      </c>
      <c r="C127" s="54" t="s">
        <v>87</v>
      </c>
      <c r="D127" s="57">
        <v>5</v>
      </c>
      <c r="H127" s="24"/>
    </row>
    <row r="128" spans="1:8" ht="15.75">
      <c r="A128" s="55"/>
      <c r="B128" s="55">
        <v>5169</v>
      </c>
      <c r="C128" s="54" t="s">
        <v>67</v>
      </c>
      <c r="D128" s="57">
        <v>5</v>
      </c>
      <c r="H128" s="24"/>
    </row>
    <row r="129" spans="1:8" ht="15.75">
      <c r="A129" s="55"/>
      <c r="B129" s="55">
        <v>5171</v>
      </c>
      <c r="C129" s="54" t="s">
        <v>64</v>
      </c>
      <c r="D129" s="57">
        <v>30</v>
      </c>
      <c r="H129" s="24"/>
    </row>
    <row r="130" spans="1:8" ht="15.75">
      <c r="A130" s="55"/>
      <c r="B130" s="55">
        <v>5173</v>
      </c>
      <c r="C130" s="54" t="s">
        <v>77</v>
      </c>
      <c r="D130" s="57">
        <v>2</v>
      </c>
      <c r="H130" s="24"/>
    </row>
    <row r="131" spans="1:8" s="46" customFormat="1" ht="21" customHeight="1">
      <c r="A131" s="74" t="s">
        <v>140</v>
      </c>
      <c r="B131" s="75"/>
      <c r="C131" s="76"/>
      <c r="D131" s="58">
        <f>SUM(D132:D138)</f>
        <v>146</v>
      </c>
      <c r="E131" s="51"/>
      <c r="F131" s="52"/>
      <c r="G131" s="53"/>
      <c r="H131" s="50"/>
    </row>
    <row r="132" spans="1:8" ht="15.75">
      <c r="A132" s="55">
        <v>5519</v>
      </c>
      <c r="B132" s="55">
        <v>5021</v>
      </c>
      <c r="C132" s="54" t="s">
        <v>55</v>
      </c>
      <c r="D132" s="57">
        <v>3</v>
      </c>
      <c r="H132" s="24"/>
    </row>
    <row r="133" spans="1:8" ht="15.75">
      <c r="A133" s="55"/>
      <c r="B133" s="55">
        <v>5139</v>
      </c>
      <c r="C133" s="54" t="s">
        <v>88</v>
      </c>
      <c r="D133" s="57">
        <v>3</v>
      </c>
      <c r="H133" s="24"/>
    </row>
    <row r="134" spans="1:8" ht="15.75">
      <c r="A134" s="55"/>
      <c r="B134" s="55">
        <v>5151</v>
      </c>
      <c r="C134" s="54" t="s">
        <v>61</v>
      </c>
      <c r="D134" s="57">
        <v>20</v>
      </c>
      <c r="H134" s="24"/>
    </row>
    <row r="135" spans="1:8" ht="15.75">
      <c r="A135" s="55"/>
      <c r="B135" s="55">
        <v>5153</v>
      </c>
      <c r="C135" s="54" t="s">
        <v>89</v>
      </c>
      <c r="D135" s="57">
        <v>80</v>
      </c>
      <c r="H135" s="24"/>
    </row>
    <row r="136" spans="1:8" ht="15.75">
      <c r="A136" s="55"/>
      <c r="B136" s="55">
        <v>5154</v>
      </c>
      <c r="C136" s="54" t="s">
        <v>90</v>
      </c>
      <c r="D136" s="57">
        <v>30</v>
      </c>
      <c r="H136" s="24"/>
    </row>
    <row r="137" spans="1:8" ht="15.75">
      <c r="A137" s="55"/>
      <c r="B137" s="55">
        <v>5169</v>
      </c>
      <c r="C137" s="54" t="s">
        <v>67</v>
      </c>
      <c r="D137" s="57">
        <v>5</v>
      </c>
      <c r="H137" s="24"/>
    </row>
    <row r="138" spans="1:8" ht="15.75">
      <c r="A138" s="55"/>
      <c r="B138" s="55">
        <v>5171</v>
      </c>
      <c r="C138" s="54" t="s">
        <v>64</v>
      </c>
      <c r="D138" s="57">
        <v>5</v>
      </c>
      <c r="H138" s="24"/>
    </row>
    <row r="139" spans="1:8" s="46" customFormat="1" ht="21" customHeight="1">
      <c r="A139" s="74" t="s">
        <v>141</v>
      </c>
      <c r="B139" s="75"/>
      <c r="C139" s="76"/>
      <c r="D139" s="58">
        <f>SUM(D140:D145)</f>
        <v>790</v>
      </c>
      <c r="E139" s="51"/>
      <c r="F139" s="52"/>
      <c r="G139" s="53"/>
      <c r="H139" s="50"/>
    </row>
    <row r="140" spans="1:8" ht="15.75">
      <c r="A140" s="55">
        <v>6112</v>
      </c>
      <c r="B140" s="55">
        <v>5023</v>
      </c>
      <c r="C140" s="54" t="s">
        <v>91</v>
      </c>
      <c r="D140" s="57">
        <v>570</v>
      </c>
      <c r="H140" s="24"/>
    </row>
    <row r="141" spans="1:8" ht="31.5">
      <c r="A141" s="55"/>
      <c r="B141" s="55">
        <v>5031</v>
      </c>
      <c r="C141" s="54" t="s">
        <v>92</v>
      </c>
      <c r="D141" s="57">
        <v>135</v>
      </c>
      <c r="H141" s="24"/>
    </row>
    <row r="142" spans="1:8" ht="15.75">
      <c r="A142" s="55"/>
      <c r="B142" s="55">
        <v>5032</v>
      </c>
      <c r="C142" s="54" t="s">
        <v>70</v>
      </c>
      <c r="D142" s="57">
        <v>55</v>
      </c>
      <c r="H142" s="24"/>
    </row>
    <row r="143" spans="1:8" ht="15.75">
      <c r="A143" s="55"/>
      <c r="B143" s="55">
        <v>5167</v>
      </c>
      <c r="C143" s="54" t="s">
        <v>93</v>
      </c>
      <c r="D143" s="57">
        <v>20</v>
      </c>
      <c r="H143" s="24"/>
    </row>
    <row r="144" spans="1:8" ht="15.75">
      <c r="A144" s="55"/>
      <c r="B144" s="55">
        <v>5173</v>
      </c>
      <c r="C144" s="54" t="s">
        <v>94</v>
      </c>
      <c r="D144" s="57">
        <v>5</v>
      </c>
      <c r="H144" s="24"/>
    </row>
    <row r="145" spans="1:8" ht="15.75">
      <c r="A145" s="55"/>
      <c r="B145" s="55">
        <v>5179</v>
      </c>
      <c r="C145" s="54" t="s">
        <v>95</v>
      </c>
      <c r="D145" s="57">
        <v>5</v>
      </c>
      <c r="H145" s="24"/>
    </row>
    <row r="146" spans="1:8" s="46" customFormat="1" ht="22.5" customHeight="1">
      <c r="A146" s="74" t="s">
        <v>142</v>
      </c>
      <c r="B146" s="75"/>
      <c r="C146" s="76"/>
      <c r="D146" s="58">
        <f>SUM(D147:D178)</f>
        <v>2096</v>
      </c>
      <c r="E146" s="51"/>
      <c r="F146" s="52"/>
      <c r="G146" s="53"/>
      <c r="H146" s="50"/>
    </row>
    <row r="147" spans="1:8" ht="15.75">
      <c r="A147" s="55">
        <v>6171</v>
      </c>
      <c r="B147" s="55">
        <v>5011</v>
      </c>
      <c r="C147" s="54" t="s">
        <v>96</v>
      </c>
      <c r="D147" s="57">
        <v>650</v>
      </c>
      <c r="H147" s="24"/>
    </row>
    <row r="148" spans="1:8" ht="15.75">
      <c r="A148" s="55"/>
      <c r="B148" s="55">
        <v>5021</v>
      </c>
      <c r="C148" s="54" t="s">
        <v>55</v>
      </c>
      <c r="D148" s="57">
        <v>50</v>
      </c>
      <c r="H148" s="24"/>
    </row>
    <row r="149" spans="1:8" ht="31.5">
      <c r="A149" s="55"/>
      <c r="B149" s="55">
        <v>5031</v>
      </c>
      <c r="C149" s="54" t="s">
        <v>97</v>
      </c>
      <c r="D149" s="57">
        <v>170</v>
      </c>
      <c r="H149" s="24"/>
    </row>
    <row r="150" spans="1:8" ht="15.75">
      <c r="A150" s="55"/>
      <c r="B150" s="55">
        <v>5032</v>
      </c>
      <c r="C150" s="54" t="s">
        <v>70</v>
      </c>
      <c r="D150" s="57">
        <v>60</v>
      </c>
      <c r="H150" s="24"/>
    </row>
    <row r="151" spans="1:8" ht="15.75">
      <c r="A151" s="55"/>
      <c r="B151" s="55">
        <v>5038</v>
      </c>
      <c r="C151" s="54" t="s">
        <v>98</v>
      </c>
      <c r="D151" s="57">
        <v>6</v>
      </c>
      <c r="H151" s="24"/>
    </row>
    <row r="152" spans="1:8" ht="15.75">
      <c r="A152" s="55"/>
      <c r="B152" s="55">
        <v>5136</v>
      </c>
      <c r="C152" s="54" t="s">
        <v>99</v>
      </c>
      <c r="D152" s="57">
        <v>20</v>
      </c>
      <c r="H152" s="24"/>
    </row>
    <row r="153" spans="1:8" ht="15.75">
      <c r="A153" s="55"/>
      <c r="B153" s="55">
        <v>5137</v>
      </c>
      <c r="C153" s="54" t="s">
        <v>83</v>
      </c>
      <c r="D153" s="57">
        <v>80</v>
      </c>
      <c r="H153" s="24"/>
    </row>
    <row r="154" spans="1:8" ht="15.75">
      <c r="A154" s="54"/>
      <c r="B154" s="55">
        <v>5139</v>
      </c>
      <c r="C154" s="54" t="s">
        <v>73</v>
      </c>
      <c r="D154" s="57">
        <v>60</v>
      </c>
      <c r="H154" s="24"/>
    </row>
    <row r="155" spans="1:8" ht="15.75">
      <c r="A155" s="54"/>
      <c r="B155" s="55">
        <v>5151</v>
      </c>
      <c r="C155" s="54" t="s">
        <v>61</v>
      </c>
      <c r="D155" s="57">
        <v>15</v>
      </c>
      <c r="H155" s="24"/>
    </row>
    <row r="156" spans="1:8" ht="15.75">
      <c r="A156" s="54"/>
      <c r="B156" s="55">
        <v>5153</v>
      </c>
      <c r="C156" s="54" t="s">
        <v>89</v>
      </c>
      <c r="D156" s="57">
        <v>65</v>
      </c>
      <c r="H156" s="24"/>
    </row>
    <row r="157" spans="1:8" ht="15.75">
      <c r="A157" s="54"/>
      <c r="B157" s="55">
        <v>5154</v>
      </c>
      <c r="C157" s="54" t="s">
        <v>63</v>
      </c>
      <c r="D157" s="57">
        <v>35</v>
      </c>
      <c r="H157" s="24"/>
    </row>
    <row r="158" spans="1:8" ht="15.75">
      <c r="A158" s="54"/>
      <c r="B158" s="55">
        <v>5161</v>
      </c>
      <c r="C158" s="54" t="s">
        <v>100</v>
      </c>
      <c r="D158" s="57">
        <v>20</v>
      </c>
      <c r="H158" s="24"/>
    </row>
    <row r="159" spans="1:8" ht="15.75">
      <c r="A159" s="54"/>
      <c r="B159" s="55">
        <v>5162</v>
      </c>
      <c r="C159" s="54" t="s">
        <v>85</v>
      </c>
      <c r="D159" s="57">
        <v>50</v>
      </c>
      <c r="H159" s="24"/>
    </row>
    <row r="160" spans="1:8" ht="15.75">
      <c r="A160" s="54"/>
      <c r="B160" s="55">
        <v>5163</v>
      </c>
      <c r="C160" s="54" t="s">
        <v>86</v>
      </c>
      <c r="D160" s="57">
        <v>65</v>
      </c>
      <c r="H160" s="24"/>
    </row>
    <row r="161" spans="1:8" ht="15.75">
      <c r="A161" s="54"/>
      <c r="B161" s="55">
        <v>5166</v>
      </c>
      <c r="C161" s="54" t="s">
        <v>101</v>
      </c>
      <c r="D161" s="57">
        <v>20</v>
      </c>
      <c r="H161" s="24"/>
    </row>
    <row r="162" spans="1:8" ht="15.75">
      <c r="A162" s="54"/>
      <c r="B162" s="55">
        <v>5167</v>
      </c>
      <c r="C162" s="54" t="s">
        <v>87</v>
      </c>
      <c r="D162" s="57">
        <v>20</v>
      </c>
      <c r="H162" s="24"/>
    </row>
    <row r="163" spans="1:8" ht="15.75">
      <c r="A163" s="54"/>
      <c r="B163" s="55">
        <v>5169</v>
      </c>
      <c r="C163" s="54" t="s">
        <v>67</v>
      </c>
      <c r="D163" s="57">
        <v>400</v>
      </c>
      <c r="H163" s="24"/>
    </row>
    <row r="164" spans="1:8" ht="15.75">
      <c r="A164" s="54"/>
      <c r="B164" s="55">
        <v>5171</v>
      </c>
      <c r="C164" s="54" t="s">
        <v>64</v>
      </c>
      <c r="D164" s="57">
        <v>50</v>
      </c>
      <c r="H164" s="24"/>
    </row>
    <row r="165" spans="1:8" ht="15.75">
      <c r="A165" s="54"/>
      <c r="B165" s="55">
        <v>5172</v>
      </c>
      <c r="C165" s="54" t="s">
        <v>102</v>
      </c>
      <c r="D165" s="57">
        <v>10</v>
      </c>
      <c r="H165" s="24"/>
    </row>
    <row r="166" spans="1:8" ht="15.75">
      <c r="A166" s="54"/>
      <c r="B166" s="55">
        <v>5173</v>
      </c>
      <c r="C166" s="54" t="s">
        <v>77</v>
      </c>
      <c r="D166" s="57">
        <v>15</v>
      </c>
      <c r="H166" s="24"/>
    </row>
    <row r="167" spans="1:8" ht="15.75">
      <c r="A167" s="54"/>
      <c r="B167" s="55">
        <v>5175</v>
      </c>
      <c r="C167" s="54" t="s">
        <v>57</v>
      </c>
      <c r="D167" s="57">
        <v>10</v>
      </c>
      <c r="H167" s="24"/>
    </row>
    <row r="168" spans="1:8" ht="15.75">
      <c r="A168" s="54"/>
      <c r="B168" s="55">
        <v>5179</v>
      </c>
      <c r="C168" s="54" t="s">
        <v>103</v>
      </c>
      <c r="D168" s="57">
        <v>20</v>
      </c>
      <c r="H168" s="24"/>
    </row>
    <row r="169" spans="1:8" ht="15.75">
      <c r="A169" s="54"/>
      <c r="B169" s="55">
        <v>5192</v>
      </c>
      <c r="C169" s="54" t="s">
        <v>104</v>
      </c>
      <c r="D169" s="57">
        <v>30</v>
      </c>
      <c r="H169" s="24"/>
    </row>
    <row r="170" spans="1:8" ht="15.75">
      <c r="A170" s="54"/>
      <c r="B170" s="55">
        <v>5194</v>
      </c>
      <c r="C170" s="54" t="s">
        <v>105</v>
      </c>
      <c r="D170" s="57">
        <v>2</v>
      </c>
      <c r="H170" s="24"/>
    </row>
    <row r="171" spans="1:8" ht="15.75">
      <c r="A171" s="54"/>
      <c r="B171" s="55">
        <v>5222</v>
      </c>
      <c r="C171" s="54" t="s">
        <v>60</v>
      </c>
      <c r="D171" s="57">
        <v>9</v>
      </c>
      <c r="H171" s="24"/>
    </row>
    <row r="172" spans="1:8" ht="15.75">
      <c r="A172" s="54"/>
      <c r="B172" s="55">
        <v>5229</v>
      </c>
      <c r="C172" s="54" t="s">
        <v>106</v>
      </c>
      <c r="D172" s="57">
        <v>8</v>
      </c>
      <c r="H172" s="24"/>
    </row>
    <row r="173" spans="1:8" ht="15.75">
      <c r="A173" s="54"/>
      <c r="B173" s="55">
        <v>5321</v>
      </c>
      <c r="C173" s="54" t="s">
        <v>107</v>
      </c>
      <c r="D173" s="57">
        <v>40</v>
      </c>
      <c r="H173" s="24"/>
    </row>
    <row r="174" spans="1:8" ht="15.75">
      <c r="A174" s="54"/>
      <c r="B174" s="55">
        <v>5329</v>
      </c>
      <c r="C174" s="54" t="s">
        <v>108</v>
      </c>
      <c r="D174" s="57">
        <v>65</v>
      </c>
      <c r="H174" s="24"/>
    </row>
    <row r="175" spans="1:8" ht="15.75">
      <c r="A175" s="54"/>
      <c r="B175" s="55">
        <v>5361</v>
      </c>
      <c r="C175" s="54" t="s">
        <v>109</v>
      </c>
      <c r="D175" s="57">
        <v>5</v>
      </c>
      <c r="H175" s="24"/>
    </row>
    <row r="176" spans="1:8" ht="15.75">
      <c r="A176" s="54"/>
      <c r="B176" s="55">
        <v>5362</v>
      </c>
      <c r="C176" s="54" t="s">
        <v>58</v>
      </c>
      <c r="D176" s="57">
        <v>5</v>
      </c>
      <c r="H176" s="24"/>
    </row>
    <row r="177" spans="1:8" ht="15.75">
      <c r="A177" s="54"/>
      <c r="B177" s="55">
        <v>5363</v>
      </c>
      <c r="C177" s="54" t="s">
        <v>110</v>
      </c>
      <c r="D177" s="57">
        <v>1</v>
      </c>
      <c r="H177" s="24"/>
    </row>
    <row r="178" spans="1:8" ht="15.75">
      <c r="A178" s="54"/>
      <c r="B178" s="55">
        <v>5499</v>
      </c>
      <c r="C178" s="54" t="s">
        <v>111</v>
      </c>
      <c r="D178" s="57">
        <v>40</v>
      </c>
      <c r="H178" s="24"/>
    </row>
    <row r="179" spans="1:8" s="46" customFormat="1" ht="18" customHeight="1">
      <c r="A179" s="74" t="s">
        <v>145</v>
      </c>
      <c r="B179" s="75"/>
      <c r="C179" s="76"/>
      <c r="D179" s="58">
        <f>SUM(D180)</f>
        <v>759</v>
      </c>
      <c r="E179" s="51"/>
      <c r="F179" s="52"/>
      <c r="G179" s="53"/>
      <c r="H179" s="50"/>
    </row>
    <row r="180" spans="1:8" ht="15.75">
      <c r="A180" s="55">
        <v>6399</v>
      </c>
      <c r="B180" s="55">
        <v>5362</v>
      </c>
      <c r="C180" s="54" t="s">
        <v>58</v>
      </c>
      <c r="D180" s="57">
        <v>759</v>
      </c>
      <c r="H180" s="24"/>
    </row>
    <row r="181" spans="1:8" ht="20.25">
      <c r="A181" s="81" t="s">
        <v>14</v>
      </c>
      <c r="B181" s="81"/>
      <c r="C181" s="81"/>
      <c r="D181" s="59">
        <f>SUM(D37,D39,D45,D43,D53,D56,D58,D61,D65,D68,D72,D76,D80,D83,D85,D87,D89,D91,D93,D109,D111,D117,D119,D131,D139,D146,D179)</f>
        <v>7654</v>
      </c>
      <c r="H181" s="24"/>
    </row>
  </sheetData>
  <mergeCells count="29">
    <mergeCell ref="A131:C131"/>
    <mergeCell ref="A139:C139"/>
    <mergeCell ref="A146:C146"/>
    <mergeCell ref="A179:C179"/>
    <mergeCell ref="A181:C181"/>
    <mergeCell ref="A119:C119"/>
    <mergeCell ref="A74:C74"/>
    <mergeCell ref="A76:C76"/>
    <mergeCell ref="A80:C80"/>
    <mergeCell ref="A85:C85"/>
    <mergeCell ref="A87:C87"/>
    <mergeCell ref="A89:C89"/>
    <mergeCell ref="A91:C91"/>
    <mergeCell ref="A93:C93"/>
    <mergeCell ref="A109:C109"/>
    <mergeCell ref="A111:C111"/>
    <mergeCell ref="A117:C117"/>
    <mergeCell ref="A72:C72"/>
    <mergeCell ref="A37:C37"/>
    <mergeCell ref="A39:C39"/>
    <mergeCell ref="A41:C41"/>
    <mergeCell ref="A43:C43"/>
    <mergeCell ref="A45:C45"/>
    <mergeCell ref="A53:C53"/>
    <mergeCell ref="A56:C56"/>
    <mergeCell ref="A58:C58"/>
    <mergeCell ref="A61:C61"/>
    <mergeCell ref="A65:C65"/>
    <mergeCell ref="A68:C68"/>
  </mergeCells>
  <pageMargins left="0.23622047244094491" right="0.23622047244094491" top="0.35433070866141736" bottom="0.35433070866141736" header="0.31496062992125984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</vt:lpstr>
      <vt:lpstr>Návrh RO - opravený</vt:lpstr>
      <vt:lpstr>RO bez investic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OÚ Drmoul</dc:creator>
  <cp:lastModifiedBy>OÚ Drmoul</cp:lastModifiedBy>
  <cp:lastPrinted>2010-03-23T13:44:40Z</cp:lastPrinted>
  <dcterms:created xsi:type="dcterms:W3CDTF">2009-07-14T13:19:55Z</dcterms:created>
  <dcterms:modified xsi:type="dcterms:W3CDTF">2010-03-23T14:31:24Z</dcterms:modified>
</cp:coreProperties>
</file>